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Grants\SFA\00 SFA Program Guide and Forms\Program guide and forms updated in 2024\"/>
    </mc:Choice>
  </mc:AlternateContent>
  <xr:revisionPtr revIDLastSave="0" documentId="13_ncr:1_{A5DD7DC0-2722-4EAB-AAF1-F155969A4DA7}"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In">Sheet1!#REF!</definedName>
    <definedName name="InO">Sheet1!$J$70:$J$97</definedName>
    <definedName name="M">Sheet1!#REF!</definedName>
    <definedName name="MO">Sheet1!$H$70:$H$97</definedName>
    <definedName name="Name">Sheet2!$A$1:$A$2</definedName>
    <definedName name="Pr">Sheet1!#REF!</definedName>
    <definedName name="PrO">Sheet1!$I$70:$I$97</definedName>
    <definedName nam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9" i="1" l="1"/>
  <c r="D121" i="1"/>
  <c r="D123" i="1"/>
  <c r="D125" i="1"/>
  <c r="D127" i="1"/>
  <c r="D117" i="1"/>
  <c r="I117" i="1"/>
  <c r="I119" i="1"/>
  <c r="Q119" i="1" s="1"/>
  <c r="I121" i="1"/>
  <c r="Q121" i="1" s="1"/>
  <c r="I123" i="1"/>
  <c r="Q123" i="1" s="1"/>
  <c r="I125" i="1"/>
  <c r="Q125" i="1" s="1"/>
  <c r="I127" i="1"/>
  <c r="Q127" i="1" s="1"/>
  <c r="K94" i="1"/>
  <c r="K96" i="1"/>
  <c r="N94" i="1"/>
  <c r="N96" i="1"/>
  <c r="K111" i="1"/>
  <c r="K113" i="1"/>
  <c r="N78" i="1" l="1"/>
  <c r="N80" i="1"/>
  <c r="N82" i="1"/>
  <c r="N84" i="1"/>
  <c r="N86" i="1"/>
  <c r="N88" i="1"/>
  <c r="N90" i="1"/>
  <c r="N92" i="1"/>
  <c r="K78" i="1"/>
  <c r="K80" i="1"/>
  <c r="K82" i="1"/>
  <c r="K84" i="1"/>
  <c r="K86" i="1"/>
  <c r="K88" i="1"/>
  <c r="K90" i="1"/>
  <c r="K92" i="1"/>
  <c r="I44" i="1"/>
  <c r="C29" i="1"/>
  <c r="C28" i="1"/>
  <c r="N70" i="1" l="1"/>
  <c r="N103" i="1"/>
  <c r="N105" i="1"/>
  <c r="N107" i="1"/>
  <c r="N109" i="1"/>
  <c r="N111" i="1"/>
  <c r="N113" i="1"/>
  <c r="N76" i="1"/>
  <c r="N72" i="1"/>
  <c r="N74" i="1"/>
  <c r="K103" i="1" l="1"/>
  <c r="O103" i="1" s="1"/>
  <c r="Q103" i="1" s="1"/>
  <c r="K70" i="1"/>
  <c r="K72" i="1"/>
  <c r="K109" i="1"/>
  <c r="K107" i="1"/>
  <c r="O107" i="1" s="1"/>
  <c r="Q107" i="1" s="1"/>
  <c r="K105" i="1"/>
  <c r="O105" i="1" s="1"/>
  <c r="Q105" i="1" s="1"/>
  <c r="O109" i="1" l="1"/>
  <c r="Q109" i="1" s="1"/>
  <c r="O72" i="1"/>
  <c r="Q72" i="1" s="1"/>
  <c r="O70" i="1"/>
  <c r="Q70" i="1" s="1"/>
  <c r="O113" i="1"/>
  <c r="Q113" i="1" s="1"/>
  <c r="O111" i="1"/>
  <c r="Q111" i="1" s="1"/>
  <c r="K76" i="1"/>
  <c r="O76" i="1" s="1"/>
  <c r="Q76" i="1" s="1"/>
  <c r="O78" i="1"/>
  <c r="Q78" i="1" s="1"/>
  <c r="O80" i="1"/>
  <c r="Q80" i="1" s="1"/>
  <c r="O82" i="1"/>
  <c r="Q82" i="1" s="1"/>
  <c r="O84" i="1"/>
  <c r="Q84" i="1" s="1"/>
  <c r="O86" i="1"/>
  <c r="Q86" i="1" s="1"/>
  <c r="O88" i="1"/>
  <c r="Q88" i="1" s="1"/>
  <c r="O90" i="1"/>
  <c r="Q90" i="1" s="1"/>
  <c r="O92" i="1"/>
  <c r="Q92" i="1" s="1"/>
  <c r="O94" i="1"/>
  <c r="O96" i="1"/>
  <c r="Q96" i="1" s="1"/>
  <c r="K74" i="1"/>
  <c r="Q94" i="1" l="1"/>
  <c r="O74" i="1"/>
  <c r="O98" i="1" s="1"/>
  <c r="B22" i="1"/>
  <c r="O129" i="1"/>
  <c r="I45" i="1"/>
  <c r="Q74" i="1" l="1"/>
  <c r="Q98" i="1" l="1"/>
  <c r="F22" i="1"/>
  <c r="C31" i="1"/>
  <c r="C30" i="1"/>
  <c r="Q117" i="1"/>
  <c r="Q129" i="1" s="1"/>
  <c r="K22" i="1" l="1"/>
  <c r="C32" i="1"/>
  <c r="F29" i="1" s="1"/>
  <c r="H29" i="1" s="1"/>
  <c r="F30" i="1" l="1"/>
  <c r="H30" i="1" s="1"/>
  <c r="F31" i="1"/>
  <c r="H31" i="1" s="1"/>
  <c r="F28" i="1"/>
  <c r="H28" i="1" s="1"/>
  <c r="J29" i="1"/>
  <c r="J28" i="1" l="1"/>
  <c r="J31" i="1"/>
  <c r="J45" i="1" s="1"/>
  <c r="J30" i="1"/>
  <c r="H32" i="1"/>
  <c r="F32" i="1"/>
  <c r="J44" i="1" l="1"/>
  <c r="J46" i="1" s="1"/>
  <c r="J32" i="1"/>
</calcChain>
</file>

<file path=xl/sharedStrings.xml><?xml version="1.0" encoding="utf-8"?>
<sst xmlns="http://schemas.openxmlformats.org/spreadsheetml/2006/main" count="121" uniqueCount="74">
  <si>
    <t>Section A - Contact Information</t>
  </si>
  <si>
    <t>A.1 Name of local government:</t>
  </si>
  <si>
    <t>A.2 Name of main project contact:</t>
  </si>
  <si>
    <t>Phone:</t>
  </si>
  <si>
    <t>Fax:</t>
  </si>
  <si>
    <t>Month</t>
  </si>
  <si>
    <t xml:space="preserve">Principal </t>
  </si>
  <si>
    <t>Interest</t>
  </si>
  <si>
    <t>Yes</t>
  </si>
  <si>
    <t>No</t>
  </si>
  <si>
    <t>Do you anticipate your organization applying for new Sewage Failities grants in the near future?</t>
  </si>
  <si>
    <t>Name</t>
  </si>
  <si>
    <t>Signature</t>
  </si>
  <si>
    <t>Date</t>
  </si>
  <si>
    <t>Treasurer/Chief Financial Officer</t>
  </si>
  <si>
    <t>Chief Administrative Officer</t>
  </si>
  <si>
    <t>Press [Tab] to move forward or [Shift]+[Tab} to move backwards between fields.  Do not enter data in shaded areas--these will be calculated automatically.</t>
  </si>
  <si>
    <t>Annual MFA Debt:</t>
  </si>
  <si>
    <t>Eligible Debt:</t>
  </si>
  <si>
    <t>Annual OBWB Grant:</t>
  </si>
  <si>
    <t>Annual MFA Debt</t>
  </si>
  <si>
    <t>Eligible Debt</t>
  </si>
  <si>
    <t>OBWB Grant</t>
  </si>
  <si>
    <t xml:space="preserve">Section B - Annual Payment Schedule Information - Do not enter data here, these are automatic summaries of your data entered on page 2. </t>
  </si>
  <si>
    <t>Debt by %</t>
  </si>
  <si>
    <t>Has your organization refinanced with MFA since the submission of your last Sewage Facilities Annual Grant Report?</t>
  </si>
  <si>
    <t>For Office Use Only</t>
  </si>
  <si>
    <t>Invoice Schedule</t>
  </si>
  <si>
    <t>Please complete the payment schedule on pages 3&amp;4 of this report form, and attach a copy of the grant retirement schedule for EACH MFA Issue.  Your organization's total net payments and total OBWB grants will be automatically calculated based on the information you enter on page 2.</t>
  </si>
  <si>
    <t>Section D - Declaration and Authorization</t>
  </si>
  <si>
    <t>Section E - Payment Schedule Information</t>
  </si>
  <si>
    <t>E.3 Self-Finance?</t>
  </si>
  <si>
    <r>
      <rPr>
        <sz val="8"/>
        <color theme="1"/>
        <rFont val="Franklin Gothic Book"/>
        <family val="2"/>
      </rPr>
      <t>E.4 MFA</t>
    </r>
    <r>
      <rPr>
        <sz val="9"/>
        <color theme="1"/>
        <rFont val="Franklin Gothic Book"/>
        <family val="2"/>
      </rPr>
      <t xml:space="preserve"> Issue No.</t>
    </r>
  </si>
  <si>
    <t>E.5 Retire Date</t>
  </si>
  <si>
    <t>E.6 Int. Rate</t>
  </si>
  <si>
    <t>E.7 Semi-annual Repayment Schedule</t>
  </si>
  <si>
    <t>E.8 Total MFA Payment for Project</t>
  </si>
  <si>
    <t>E.9 Converted Assessment Amounts</t>
  </si>
  <si>
    <t>E.11 Excess</t>
  </si>
  <si>
    <t>E.12 Eligible MFA Amounts</t>
  </si>
  <si>
    <t>OBWB Fiscal Year:</t>
  </si>
  <si>
    <t>Changes Expected:</t>
  </si>
  <si>
    <t>Total</t>
  </si>
  <si>
    <t>Quarter</t>
  </si>
  <si>
    <t>August 1</t>
  </si>
  <si>
    <t>December 1</t>
  </si>
  <si>
    <t>1 Jan-Mar</t>
  </si>
  <si>
    <t>2 Apr-Jun</t>
  </si>
  <si>
    <t>3 Jul-Sep</t>
  </si>
  <si>
    <t>4 Oct-Dec</t>
  </si>
  <si>
    <t>Grant Year:</t>
  </si>
  <si>
    <t>August 1,</t>
  </si>
  <si>
    <t>December 1,</t>
  </si>
  <si>
    <t>Invoice</t>
  </si>
  <si>
    <t>Total:</t>
  </si>
  <si>
    <t>Email:</t>
  </si>
  <si>
    <t>E.1 Project/Component Name</t>
  </si>
  <si>
    <t>E. 2 Year Grant Approved/First MFA Payment</t>
  </si>
  <si>
    <t>E.13 Grant Amount</t>
  </si>
  <si>
    <t xml:space="preserve">Section C - Your Quarterly Payment Breakdown - Do not enter data here, these are automatic summaries of your data entered on page 2. </t>
  </si>
  <si>
    <t>Use this section for Liquid Waste Management Plans Only</t>
  </si>
  <si>
    <t>Aug</t>
  </si>
  <si>
    <t>D1. I hereby certify that we meet all Eligibility Criteria as detailed in Section 4.0 of the SFA Program Terms of Reference (TOR).</t>
  </si>
  <si>
    <t>D2. I hereby certify that we are in compliance with the 1.0-Hectare Policy as detailed in Section 4.6 and 4.7 of the SFA Program TOR.</t>
  </si>
  <si>
    <t>D3. I hereby certify that there have been no changes to our debt repayment schedules, or I have provided copies of the schedules including the changes.</t>
  </si>
  <si>
    <t>D.4 I have reviewed this annual report for accuracy and understand that OBWB may audit this report and adjust or reclaim payments based on changes or inaccuracies.</t>
  </si>
  <si>
    <t>E.10 Pre-2007 or 1978</t>
  </si>
  <si>
    <t>E.1 LWMP Area/Title</t>
  </si>
  <si>
    <t>E.2 First Payment Year</t>
  </si>
  <si>
    <t>E.3 End Date</t>
  </si>
  <si>
    <t>E.4 Project Total</t>
  </si>
  <si>
    <t>E.5Month</t>
  </si>
  <si>
    <t>E.6 1/3 of Project Total (max $187,500)</t>
  </si>
  <si>
    <t>E.7 Grant $ per year (16% of 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</si>
</sst>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409]mmm\-yy;@"/>
    <numFmt numFmtId="165" formatCode="&quot;$&quot;#,##0.00"/>
    <numFmt numFmtId="166" formatCode="0.0"/>
  </numFmts>
  <fonts count="12" x14ac:knownFonts="1">
    <font>
      <sz val="11"/>
      <color theme="1"/>
      <name val="Calibri"/>
      <family val="2"/>
      <scheme val="minor"/>
    </font>
    <font>
      <sz val="11"/>
      <color theme="1"/>
      <name val="Franklin Gothic Book"/>
      <family val="2"/>
    </font>
    <font>
      <sz val="9"/>
      <color theme="1"/>
      <name val="Franklin Gothic Book"/>
      <family val="2"/>
    </font>
    <font>
      <b/>
      <sz val="11"/>
      <color theme="1"/>
      <name val="Franklin Gothic Book"/>
      <family val="2"/>
    </font>
    <font>
      <sz val="12"/>
      <color theme="1"/>
      <name val="Franklin Gothic Book"/>
      <family val="2"/>
    </font>
    <font>
      <sz val="8"/>
      <color theme="1"/>
      <name val="Franklin Gothic Book"/>
      <family val="2"/>
    </font>
    <font>
      <u/>
      <sz val="11"/>
      <color theme="1"/>
      <name val="Franklin Gothic Book"/>
      <family val="2"/>
    </font>
    <font>
      <sz val="11"/>
      <color theme="1"/>
      <name val="Calibri"/>
      <family val="2"/>
      <scheme val="minor"/>
    </font>
    <font>
      <sz val="11"/>
      <name val="Franklin Gothic Book"/>
      <family val="2"/>
    </font>
    <font>
      <sz val="9"/>
      <name val="Franklin Gothic Book"/>
      <family val="2"/>
    </font>
    <font>
      <u/>
      <sz val="11"/>
      <color theme="10"/>
      <name val="Calibri"/>
      <family val="2"/>
      <scheme val="minor"/>
    </font>
    <font>
      <sz val="11"/>
      <color rgb="FFFF0000"/>
      <name val="Franklin Gothic Book"/>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dashDot">
        <color auto="1"/>
      </top>
      <bottom style="medium">
        <color auto="1"/>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style="dashDot">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indexed="64"/>
      </left>
      <right style="thin">
        <color auto="1"/>
      </right>
      <top style="thick">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dashDot">
        <color auto="1"/>
      </bottom>
      <diagonal/>
    </border>
    <border>
      <left style="medium">
        <color indexed="64"/>
      </left>
      <right style="thin">
        <color auto="1"/>
      </right>
      <top/>
      <bottom style="medium">
        <color indexed="64"/>
      </bottom>
      <diagonal/>
    </border>
    <border>
      <left style="thin">
        <color auto="1"/>
      </left>
      <right style="medium">
        <color indexed="64"/>
      </right>
      <top style="dashDot">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dashDot">
        <color auto="1"/>
      </bottom>
      <diagonal/>
    </border>
    <border>
      <left/>
      <right style="medium">
        <color indexed="64"/>
      </right>
      <top/>
      <bottom style="dashDot">
        <color auto="1"/>
      </bottom>
      <diagonal/>
    </border>
    <border>
      <left/>
      <right style="medium">
        <color indexed="64"/>
      </right>
      <top style="thin">
        <color auto="1"/>
      </top>
      <bottom/>
      <diagonal/>
    </border>
    <border>
      <left style="thin">
        <color auto="1"/>
      </left>
      <right/>
      <top style="dashDot">
        <color auto="1"/>
      </top>
      <bottom/>
      <diagonal/>
    </border>
    <border>
      <left/>
      <right style="medium">
        <color indexed="64"/>
      </right>
      <top style="dashDot">
        <color auto="1"/>
      </top>
      <bottom/>
      <diagonal/>
    </border>
  </borders>
  <cellStyleXfs count="3">
    <xf numFmtId="0" fontId="0" fillId="0" borderId="0"/>
    <xf numFmtId="44" fontId="7" fillId="0" borderId="0" applyFont="0" applyFill="0" applyBorder="0" applyAlignment="0" applyProtection="0"/>
    <xf numFmtId="0" fontId="10" fillId="0" borderId="0" applyNumberFormat="0" applyFill="0" applyBorder="0" applyAlignment="0" applyProtection="0"/>
  </cellStyleXfs>
  <cellXfs count="259">
    <xf numFmtId="0" fontId="0" fillId="0" borderId="0" xfId="0"/>
    <xf numFmtId="0" fontId="1" fillId="0" borderId="0" xfId="0" applyFont="1"/>
    <xf numFmtId="0" fontId="2" fillId="0" borderId="0" xfId="0" applyFont="1"/>
    <xf numFmtId="2" fontId="1" fillId="0" borderId="0" xfId="0" applyNumberFormat="1" applyFont="1"/>
    <xf numFmtId="2" fontId="1" fillId="0" borderId="5" xfId="0" applyNumberFormat="1" applyFont="1" applyBorder="1"/>
    <xf numFmtId="2" fontId="1" fillId="0" borderId="8" xfId="0" applyNumberFormat="1" applyFont="1" applyBorder="1"/>
    <xf numFmtId="0" fontId="1" fillId="0" borderId="0" xfId="0" applyFont="1" applyProtection="1">
      <protection hidden="1"/>
    </xf>
    <xf numFmtId="0" fontId="3" fillId="2" borderId="1" xfId="0"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 fillId="2" borderId="0" xfId="0" applyFont="1" applyFill="1" applyProtection="1">
      <protection hidden="1"/>
    </xf>
    <xf numFmtId="0" fontId="1" fillId="2" borderId="5" xfId="0" applyFont="1" applyFill="1" applyBorder="1" applyProtection="1">
      <protection hidden="1"/>
    </xf>
    <xf numFmtId="0" fontId="1" fillId="2" borderId="6" xfId="0" applyFont="1" applyFill="1" applyBorder="1" applyProtection="1">
      <protection hidden="1"/>
    </xf>
    <xf numFmtId="0" fontId="1" fillId="2" borderId="7" xfId="0" applyFont="1" applyFill="1" applyBorder="1" applyProtection="1">
      <protection hidden="1"/>
    </xf>
    <xf numFmtId="0" fontId="1" fillId="2" borderId="8" xfId="0" applyFont="1" applyFill="1" applyBorder="1" applyProtection="1">
      <protection hidden="1"/>
    </xf>
    <xf numFmtId="0" fontId="1" fillId="0" borderId="2" xfId="0" applyFont="1" applyBorder="1" applyProtection="1">
      <protection hidden="1"/>
    </xf>
    <xf numFmtId="0" fontId="3" fillId="0" borderId="1" xfId="0" applyFont="1" applyBorder="1" applyProtection="1">
      <protection hidden="1"/>
    </xf>
    <xf numFmtId="0" fontId="1" fillId="0" borderId="3" xfId="0" applyFont="1" applyBorder="1" applyProtection="1">
      <protection hidden="1"/>
    </xf>
    <xf numFmtId="0" fontId="1" fillId="0" borderId="4" xfId="0" applyFont="1" applyBorder="1" applyProtection="1">
      <protection hidden="1"/>
    </xf>
    <xf numFmtId="0" fontId="1" fillId="0" borderId="5" xfId="0" applyFont="1" applyBorder="1" applyProtection="1">
      <protection hidden="1"/>
    </xf>
    <xf numFmtId="0" fontId="1" fillId="0" borderId="0" xfId="0" applyFont="1" applyAlignment="1" applyProtection="1">
      <alignment horizontal="right"/>
      <protection hidden="1"/>
    </xf>
    <xf numFmtId="0" fontId="1" fillId="0" borderId="6" xfId="0" applyFont="1" applyBorder="1" applyProtection="1">
      <protection hidden="1"/>
    </xf>
    <xf numFmtId="0" fontId="1" fillId="0" borderId="7" xfId="0" applyFont="1" applyBorder="1" applyProtection="1">
      <protection hidden="1"/>
    </xf>
    <xf numFmtId="0" fontId="1" fillId="0" borderId="8" xfId="0" applyFont="1" applyBorder="1" applyProtection="1">
      <protection hidden="1"/>
    </xf>
    <xf numFmtId="0" fontId="3" fillId="2" borderId="4" xfId="0" applyFont="1" applyFill="1" applyBorder="1" applyProtection="1">
      <protection hidden="1"/>
    </xf>
    <xf numFmtId="0" fontId="1" fillId="2" borderId="7" xfId="0" applyFont="1" applyFill="1" applyBorder="1" applyAlignment="1" applyProtection="1">
      <alignment horizontal="center" wrapText="1"/>
      <protection hidden="1"/>
    </xf>
    <xf numFmtId="165" fontId="1" fillId="2" borderId="7" xfId="0" applyNumberFormat="1" applyFont="1" applyFill="1" applyBorder="1" applyAlignment="1" applyProtection="1">
      <alignment horizontal="center" wrapText="1"/>
      <protection hidden="1"/>
    </xf>
    <xf numFmtId="0" fontId="1" fillId="2" borderId="7" xfId="0" applyFont="1" applyFill="1" applyBorder="1" applyAlignment="1" applyProtection="1">
      <alignment horizontal="right" wrapText="1"/>
      <protection hidden="1"/>
    </xf>
    <xf numFmtId="165" fontId="1" fillId="2" borderId="7" xfId="0" applyNumberFormat="1" applyFont="1" applyFill="1" applyBorder="1" applyAlignment="1" applyProtection="1">
      <alignment horizontal="left" wrapText="1"/>
      <protection hidden="1"/>
    </xf>
    <xf numFmtId="165" fontId="1" fillId="2" borderId="8" xfId="0" applyNumberFormat="1" applyFont="1" applyFill="1" applyBorder="1" applyAlignment="1" applyProtection="1">
      <alignment horizontal="left" wrapText="1"/>
      <protection hidden="1"/>
    </xf>
    <xf numFmtId="0" fontId="0" fillId="0" borderId="0" xfId="0" applyProtection="1">
      <protection hidden="1"/>
    </xf>
    <xf numFmtId="0" fontId="1" fillId="2" borderId="1" xfId="0" applyFont="1" applyFill="1" applyBorder="1" applyProtection="1">
      <protection hidden="1"/>
    </xf>
    <xf numFmtId="0" fontId="2" fillId="0" borderId="0" xfId="0" applyFont="1" applyProtection="1">
      <protection hidden="1"/>
    </xf>
    <xf numFmtId="0" fontId="2" fillId="0" borderId="13" xfId="0" applyFont="1" applyBorder="1" applyProtection="1">
      <protection locked="0" hidden="1"/>
    </xf>
    <xf numFmtId="165" fontId="2" fillId="0" borderId="13" xfId="0" applyNumberFormat="1" applyFont="1" applyBorder="1" applyProtection="1">
      <protection locked="0" hidden="1"/>
    </xf>
    <xf numFmtId="0" fontId="2" fillId="0" borderId="15" xfId="0" applyFont="1" applyBorder="1" applyProtection="1">
      <protection locked="0" hidden="1"/>
    </xf>
    <xf numFmtId="165" fontId="2" fillId="0" borderId="15" xfId="0" applyNumberFormat="1" applyFont="1" applyBorder="1" applyProtection="1">
      <protection locked="0" hidden="1"/>
    </xf>
    <xf numFmtId="0" fontId="1" fillId="0" borderId="7" xfId="0" applyFont="1" applyBorder="1" applyAlignment="1" applyProtection="1">
      <alignment horizontal="center"/>
      <protection hidden="1"/>
    </xf>
    <xf numFmtId="0" fontId="3" fillId="2" borderId="7" xfId="0" applyFont="1" applyFill="1" applyBorder="1" applyProtection="1">
      <protection hidden="1"/>
    </xf>
    <xf numFmtId="0" fontId="1" fillId="3" borderId="7" xfId="0" applyFont="1" applyFill="1" applyBorder="1" applyProtection="1">
      <protection hidden="1"/>
    </xf>
    <xf numFmtId="0" fontId="1" fillId="3" borderId="6" xfId="0" applyFont="1" applyFill="1" applyBorder="1" applyProtection="1">
      <protection hidden="1"/>
    </xf>
    <xf numFmtId="0" fontId="3" fillId="3" borderId="1" xfId="0" applyFont="1" applyFill="1" applyBorder="1" applyProtection="1">
      <protection hidden="1"/>
    </xf>
    <xf numFmtId="0" fontId="1" fillId="3" borderId="2" xfId="0" applyFont="1" applyFill="1" applyBorder="1" applyProtection="1">
      <protection hidden="1"/>
    </xf>
    <xf numFmtId="0" fontId="1" fillId="3" borderId="4" xfId="0" applyFont="1" applyFill="1" applyBorder="1" applyProtection="1">
      <protection hidden="1"/>
    </xf>
    <xf numFmtId="0" fontId="1" fillId="3" borderId="0" xfId="0" applyFont="1" applyFill="1" applyProtection="1">
      <protection hidden="1"/>
    </xf>
    <xf numFmtId="165" fontId="3" fillId="2" borderId="7" xfId="0" applyNumberFormat="1" applyFont="1" applyFill="1" applyBorder="1" applyAlignment="1" applyProtection="1">
      <alignment horizontal="center"/>
      <protection hidden="1"/>
    </xf>
    <xf numFmtId="0" fontId="6" fillId="2" borderId="0" xfId="0" applyFont="1" applyFill="1" applyAlignment="1" applyProtection="1">
      <alignment horizontal="center"/>
      <protection hidden="1"/>
    </xf>
    <xf numFmtId="165" fontId="1" fillId="2" borderId="7" xfId="0"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1" fillId="2" borderId="4" xfId="0" applyFont="1" applyFill="1" applyBorder="1" applyAlignment="1" applyProtection="1">
      <alignment horizontal="right"/>
      <protection hidden="1"/>
    </xf>
    <xf numFmtId="0" fontId="6" fillId="2" borderId="0" xfId="0" applyFont="1" applyFill="1" applyProtection="1">
      <protection hidden="1"/>
    </xf>
    <xf numFmtId="0" fontId="1" fillId="2" borderId="4" xfId="0" applyFont="1" applyFill="1" applyBorder="1"/>
    <xf numFmtId="0" fontId="1" fillId="4" borderId="2" xfId="0" applyFont="1" applyFill="1" applyBorder="1" applyProtection="1">
      <protection hidden="1"/>
    </xf>
    <xf numFmtId="0" fontId="1" fillId="4" borderId="0" xfId="0" applyFont="1" applyFill="1" applyProtection="1">
      <protection hidden="1"/>
    </xf>
    <xf numFmtId="49" fontId="1" fillId="4" borderId="0" xfId="0" applyNumberFormat="1" applyFont="1" applyFill="1" applyAlignment="1" applyProtection="1">
      <alignment horizontal="right"/>
      <protection hidden="1"/>
    </xf>
    <xf numFmtId="49" fontId="1" fillId="4" borderId="2" xfId="0" applyNumberFormat="1" applyFont="1" applyFill="1" applyBorder="1" applyAlignment="1" applyProtection="1">
      <alignment horizontal="right"/>
      <protection hidden="1"/>
    </xf>
    <xf numFmtId="0" fontId="6" fillId="2" borderId="0" xfId="0" applyFont="1" applyFill="1" applyAlignment="1">
      <alignment horizontal="center"/>
    </xf>
    <xf numFmtId="165" fontId="1" fillId="2" borderId="2" xfId="0" applyNumberFormat="1" applyFont="1" applyFill="1" applyBorder="1" applyAlignment="1" applyProtection="1">
      <alignment horizontal="center"/>
      <protection hidden="1"/>
    </xf>
    <xf numFmtId="0" fontId="1" fillId="5" borderId="0" xfId="0" applyFont="1" applyFill="1" applyAlignment="1">
      <alignment horizontal="right"/>
    </xf>
    <xf numFmtId="0" fontId="1" fillId="2" borderId="0" xfId="0" applyFont="1" applyFill="1" applyAlignment="1">
      <alignment horizontal="left"/>
    </xf>
    <xf numFmtId="0" fontId="2" fillId="0" borderId="12" xfId="0" applyFont="1" applyBorder="1" applyAlignment="1" applyProtection="1">
      <alignment horizontal="center" vertical="center"/>
      <protection hidden="1"/>
    </xf>
    <xf numFmtId="165" fontId="2" fillId="0" borderId="27" xfId="0" applyNumberFormat="1" applyFont="1" applyBorder="1" applyProtection="1">
      <protection locked="0" hidden="1"/>
    </xf>
    <xf numFmtId="165" fontId="2" fillId="0" borderId="29" xfId="0" applyNumberFormat="1" applyFont="1" applyBorder="1" applyProtection="1">
      <protection locked="0" hidden="1"/>
    </xf>
    <xf numFmtId="165" fontId="3" fillId="2" borderId="0" xfId="0" applyNumberFormat="1" applyFont="1" applyFill="1" applyAlignment="1" applyProtection="1">
      <alignment horizontal="left" wrapText="1"/>
      <protection hidden="1"/>
    </xf>
    <xf numFmtId="0" fontId="1" fillId="3" borderId="0" xfId="0" applyFont="1" applyFill="1" applyAlignment="1" applyProtection="1">
      <alignment horizontal="right"/>
      <protection hidden="1"/>
    </xf>
    <xf numFmtId="0" fontId="1" fillId="2" borderId="0" xfId="0" applyFont="1" applyFill="1"/>
    <xf numFmtId="0" fontId="1" fillId="2" borderId="5" xfId="0" applyFont="1" applyFill="1" applyBorder="1"/>
    <xf numFmtId="0" fontId="1" fillId="3" borderId="1" xfId="0" applyFont="1" applyFill="1" applyBorder="1" applyProtection="1">
      <protection hidden="1"/>
    </xf>
    <xf numFmtId="2" fontId="2" fillId="0" borderId="35" xfId="0" applyNumberFormat="1" applyFont="1" applyBorder="1"/>
    <xf numFmtId="2" fontId="1" fillId="0" borderId="35" xfId="0" applyNumberFormat="1" applyFont="1" applyBorder="1"/>
    <xf numFmtId="0" fontId="8" fillId="0" borderId="0" xfId="0" applyFont="1"/>
    <xf numFmtId="0" fontId="1" fillId="2" borderId="4" xfId="0" applyFont="1" applyFill="1" applyBorder="1" applyAlignment="1" applyProtection="1">
      <alignment horizontal="right" wrapText="1"/>
      <protection hidden="1"/>
    </xf>
    <xf numFmtId="165" fontId="2" fillId="2" borderId="39" xfId="0" applyNumberFormat="1" applyFont="1" applyFill="1" applyBorder="1" applyProtection="1">
      <protection hidden="1"/>
    </xf>
    <xf numFmtId="0" fontId="1" fillId="0" borderId="0" xfId="0" applyFont="1" applyAlignment="1" applyProtection="1">
      <alignment horizontal="right" indent="1"/>
      <protection hidden="1"/>
    </xf>
    <xf numFmtId="0" fontId="1" fillId="0" borderId="34" xfId="0" applyFont="1" applyBorder="1" applyAlignment="1" applyProtection="1">
      <alignment horizontal="right" indent="1"/>
      <protection hidden="1"/>
    </xf>
    <xf numFmtId="2" fontId="2" fillId="2" borderId="37" xfId="0" applyNumberFormat="1" applyFont="1" applyFill="1" applyBorder="1"/>
    <xf numFmtId="7" fontId="2" fillId="2" borderId="38" xfId="0" applyNumberFormat="1" applyFont="1" applyFill="1" applyBorder="1"/>
    <xf numFmtId="165" fontId="2" fillId="2" borderId="39" xfId="0" applyNumberFormat="1" applyFont="1" applyFill="1" applyBorder="1" applyAlignment="1" applyProtection="1">
      <alignment horizontal="right" vertical="center"/>
      <protection hidden="1"/>
    </xf>
    <xf numFmtId="2" fontId="2" fillId="2" borderId="37" xfId="0" applyNumberFormat="1" applyFont="1" applyFill="1" applyBorder="1" applyAlignment="1">
      <alignment horizontal="right" vertical="center"/>
    </xf>
    <xf numFmtId="165" fontId="2" fillId="2" borderId="35" xfId="0" applyNumberFormat="1" applyFont="1" applyFill="1" applyBorder="1" applyAlignment="1">
      <alignment horizontal="right" vertical="center"/>
    </xf>
    <xf numFmtId="0" fontId="1" fillId="0" borderId="3" xfId="0" applyFont="1" applyBorder="1"/>
    <xf numFmtId="0" fontId="1" fillId="0" borderId="5" xfId="0" applyFont="1" applyBorder="1"/>
    <xf numFmtId="0" fontId="8" fillId="0" borderId="5" xfId="0" applyFont="1" applyBorder="1" applyProtection="1">
      <protection hidden="1"/>
    </xf>
    <xf numFmtId="0" fontId="1" fillId="0" borderId="7" xfId="0" applyFont="1" applyBorder="1"/>
    <xf numFmtId="0" fontId="1" fillId="0" borderId="8" xfId="0" applyFont="1" applyBorder="1"/>
    <xf numFmtId="0" fontId="2" fillId="4" borderId="15" xfId="0" applyFont="1" applyFill="1" applyBorder="1" applyProtection="1">
      <protection locked="0" hidden="1"/>
    </xf>
    <xf numFmtId="165" fontId="2" fillId="4" borderId="15" xfId="0" applyNumberFormat="1" applyFont="1" applyFill="1" applyBorder="1" applyProtection="1">
      <protection locked="0" hidden="1"/>
    </xf>
    <xf numFmtId="165" fontId="2" fillId="4" borderId="27" xfId="0" applyNumberFormat="1" applyFont="1" applyFill="1" applyBorder="1" applyProtection="1">
      <protection locked="0" hidden="1"/>
    </xf>
    <xf numFmtId="0" fontId="2" fillId="4" borderId="13" xfId="0" applyFont="1" applyFill="1" applyBorder="1" applyProtection="1">
      <protection locked="0" hidden="1"/>
    </xf>
    <xf numFmtId="165" fontId="2" fillId="4" borderId="13" xfId="0" applyNumberFormat="1" applyFont="1" applyFill="1" applyBorder="1" applyProtection="1">
      <protection locked="0" hidden="1"/>
    </xf>
    <xf numFmtId="165" fontId="2" fillId="4" borderId="29" xfId="0" applyNumberFormat="1" applyFont="1" applyFill="1" applyBorder="1" applyProtection="1">
      <protection locked="0" hidden="1"/>
    </xf>
    <xf numFmtId="0" fontId="2" fillId="0" borderId="18" xfId="0" applyFont="1" applyBorder="1" applyAlignment="1" applyProtection="1">
      <alignment horizontal="center"/>
      <protection locked="0" hidden="1"/>
    </xf>
    <xf numFmtId="0" fontId="2" fillId="0" borderId="19" xfId="0" applyFont="1" applyBorder="1" applyAlignment="1" applyProtection="1">
      <alignment horizontal="center"/>
      <protection locked="0" hidden="1"/>
    </xf>
    <xf numFmtId="0" fontId="3" fillId="0" borderId="37"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4" fillId="0" borderId="0" xfId="0" applyFont="1" applyAlignment="1" applyProtection="1">
      <alignment horizontal="right"/>
      <protection hidden="1"/>
    </xf>
    <xf numFmtId="164" fontId="2" fillId="0" borderId="18" xfId="0" applyNumberFormat="1" applyFont="1" applyBorder="1" applyAlignment="1" applyProtection="1">
      <alignment horizontal="center"/>
      <protection locked="0" hidden="1"/>
    </xf>
    <xf numFmtId="164" fontId="2" fillId="0" borderId="19" xfId="0" applyNumberFormat="1" applyFont="1" applyBorder="1" applyAlignment="1" applyProtection="1">
      <alignment horizontal="center"/>
      <protection locked="0" hidden="1"/>
    </xf>
    <xf numFmtId="0" fontId="2" fillId="4" borderId="18" xfId="0" applyFont="1" applyFill="1" applyBorder="1" applyAlignment="1" applyProtection="1">
      <alignment horizontal="center"/>
      <protection locked="0" hidden="1"/>
    </xf>
    <xf numFmtId="0" fontId="2" fillId="4" borderId="19" xfId="0" applyFont="1" applyFill="1" applyBorder="1" applyAlignment="1" applyProtection="1">
      <alignment horizontal="center"/>
      <protection locked="0" hidden="1"/>
    </xf>
    <xf numFmtId="2" fontId="1" fillId="0" borderId="31" xfId="0" applyNumberFormat="1" applyFont="1" applyBorder="1"/>
    <xf numFmtId="0" fontId="2" fillId="7" borderId="23" xfId="0" applyFont="1" applyFill="1" applyBorder="1" applyAlignment="1">
      <alignment horizontal="center" vertical="center" wrapText="1"/>
    </xf>
    <xf numFmtId="0" fontId="1" fillId="3" borderId="3" xfId="0" applyFont="1" applyFill="1" applyBorder="1" applyProtection="1">
      <protection hidden="1"/>
    </xf>
    <xf numFmtId="0" fontId="1" fillId="0" borderId="0" xfId="0" applyFont="1" applyAlignment="1" applyProtection="1">
      <alignment vertical="top" wrapText="1"/>
      <protection hidden="1"/>
    </xf>
    <xf numFmtId="0" fontId="1" fillId="0" borderId="4" xfId="0" applyFont="1" applyBorder="1"/>
    <xf numFmtId="0" fontId="1" fillId="0" borderId="4" xfId="0" applyFont="1" applyBorder="1" applyAlignment="1" applyProtection="1">
      <alignment vertical="top"/>
      <protection hidden="1"/>
    </xf>
    <xf numFmtId="165" fontId="1" fillId="2" borderId="0" xfId="0" applyNumberFormat="1" applyFont="1" applyFill="1" applyAlignment="1" applyProtection="1">
      <alignment horizontal="center"/>
      <protection hidden="1"/>
    </xf>
    <xf numFmtId="49" fontId="1" fillId="2" borderId="8" xfId="0" applyNumberFormat="1" applyFont="1" applyFill="1" applyBorder="1" applyAlignment="1" applyProtection="1">
      <alignment horizontal="center"/>
      <protection hidden="1"/>
    </xf>
    <xf numFmtId="0" fontId="5" fillId="7" borderId="23" xfId="0" applyFont="1" applyFill="1" applyBorder="1" applyAlignment="1">
      <alignment horizontal="center" vertical="center" wrapText="1"/>
    </xf>
    <xf numFmtId="0" fontId="2" fillId="0" borderId="26" xfId="0" applyFont="1" applyBorder="1" applyAlignment="1" applyProtection="1">
      <alignment horizontal="center" vertical="center" wrapText="1"/>
      <protection locked="0" hidden="1"/>
    </xf>
    <xf numFmtId="0" fontId="2" fillId="0" borderId="28" xfId="0" applyFont="1" applyBorder="1" applyAlignment="1" applyProtection="1">
      <alignment horizontal="center" vertical="center" wrapText="1"/>
      <protection locked="0" hidden="1"/>
    </xf>
    <xf numFmtId="0" fontId="0" fillId="0" borderId="32"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0" borderId="18" xfId="0" applyFont="1" applyBorder="1" applyAlignment="1" applyProtection="1">
      <alignment horizontal="center" vertical="center"/>
      <protection locked="0" hidden="1"/>
    </xf>
    <xf numFmtId="0" fontId="2" fillId="0" borderId="19" xfId="0" applyFont="1" applyBorder="1" applyAlignment="1" applyProtection="1">
      <alignment horizontal="center" vertical="center"/>
      <protection locked="0" hidden="1"/>
    </xf>
    <xf numFmtId="0" fontId="2" fillId="0" borderId="16" xfId="0" applyFont="1" applyBorder="1" applyAlignment="1" applyProtection="1">
      <alignment horizontal="center"/>
      <protection locked="0" hidden="1"/>
    </xf>
    <xf numFmtId="164" fontId="2" fillId="0" borderId="16" xfId="0" applyNumberFormat="1" applyFont="1" applyBorder="1" applyAlignment="1" applyProtection="1">
      <alignment horizontal="center"/>
      <protection locked="0" hidden="1"/>
    </xf>
    <xf numFmtId="0" fontId="2" fillId="7" borderId="23" xfId="0" applyFont="1" applyFill="1" applyBorder="1" applyAlignment="1">
      <alignment horizontal="center" vertical="center" wrapText="1"/>
    </xf>
    <xf numFmtId="1" fontId="0" fillId="0" borderId="32" xfId="0" applyNumberFormat="1" applyBorder="1" applyAlignment="1">
      <alignment horizontal="center"/>
    </xf>
    <xf numFmtId="1" fontId="0" fillId="0" borderId="33" xfId="0" applyNumberFormat="1" applyBorder="1" applyAlignment="1">
      <alignment horizontal="center"/>
    </xf>
    <xf numFmtId="1" fontId="0" fillId="0" borderId="24" xfId="0" applyNumberFormat="1" applyBorder="1" applyAlignment="1">
      <alignment horizontal="center"/>
    </xf>
    <xf numFmtId="1" fontId="0" fillId="0" borderId="25" xfId="0" applyNumberFormat="1" applyBorder="1" applyAlignment="1">
      <alignment horizontal="center"/>
    </xf>
    <xf numFmtId="164" fontId="2" fillId="0" borderId="18" xfId="0" applyNumberFormat="1" applyFont="1" applyBorder="1" applyAlignment="1" applyProtection="1">
      <alignment horizontal="center"/>
      <protection locked="0" hidden="1"/>
    </xf>
    <xf numFmtId="164" fontId="2" fillId="0" borderId="19" xfId="0" applyNumberFormat="1" applyFont="1" applyBorder="1" applyAlignment="1" applyProtection="1">
      <alignment horizontal="center"/>
      <protection locked="0" hidden="1"/>
    </xf>
    <xf numFmtId="0" fontId="2" fillId="0" borderId="18" xfId="0" applyFont="1" applyBorder="1" applyAlignment="1" applyProtection="1">
      <alignment horizontal="center"/>
      <protection locked="0" hidden="1"/>
    </xf>
    <xf numFmtId="0" fontId="2" fillId="0" borderId="19" xfId="0" applyFont="1" applyBorder="1" applyAlignment="1" applyProtection="1">
      <alignment horizontal="center"/>
      <protection locked="0" hidden="1"/>
    </xf>
    <xf numFmtId="0" fontId="3" fillId="0" borderId="36" xfId="0" applyFont="1" applyBorder="1" applyAlignment="1" applyProtection="1">
      <alignment horizontal="center" vertical="center"/>
      <protection hidden="1"/>
    </xf>
    <xf numFmtId="0" fontId="0" fillId="0" borderId="37" xfId="0" applyBorder="1" applyAlignment="1">
      <alignment horizontal="center" vertical="center"/>
    </xf>
    <xf numFmtId="165" fontId="2" fillId="2" borderId="30" xfId="0" applyNumberFormat="1" applyFont="1" applyFill="1" applyBorder="1" applyAlignment="1">
      <alignment horizontal="center" vertical="center"/>
    </xf>
    <xf numFmtId="165" fontId="2" fillId="2" borderId="31" xfId="0" applyNumberFormat="1" applyFont="1" applyFill="1" applyBorder="1" applyAlignment="1">
      <alignment horizontal="center" vertical="center"/>
    </xf>
    <xf numFmtId="165" fontId="2" fillId="2" borderId="30" xfId="0" applyNumberFormat="1" applyFont="1" applyFill="1" applyBorder="1" applyAlignment="1" applyProtection="1">
      <alignment horizontal="center" vertical="center"/>
      <protection hidden="1"/>
    </xf>
    <xf numFmtId="165" fontId="2" fillId="2" borderId="31" xfId="0" applyNumberFormat="1" applyFont="1" applyFill="1" applyBorder="1" applyAlignment="1" applyProtection="1">
      <alignment horizontal="center" vertical="center"/>
      <protection hidden="1"/>
    </xf>
    <xf numFmtId="0" fontId="2" fillId="4" borderId="18" xfId="0" applyFont="1" applyFill="1" applyBorder="1" applyAlignment="1" applyProtection="1">
      <alignment horizontal="center"/>
      <protection locked="0" hidden="1"/>
    </xf>
    <xf numFmtId="0" fontId="2" fillId="4" borderId="19" xfId="0" applyFont="1" applyFill="1" applyBorder="1" applyAlignment="1" applyProtection="1">
      <alignment horizontal="center"/>
      <protection locked="0" hidden="1"/>
    </xf>
    <xf numFmtId="164" fontId="2" fillId="4" borderId="18" xfId="0" applyNumberFormat="1" applyFont="1" applyFill="1" applyBorder="1" applyAlignment="1" applyProtection="1">
      <alignment horizontal="center"/>
      <protection locked="0" hidden="1"/>
    </xf>
    <xf numFmtId="164" fontId="2" fillId="4" borderId="19" xfId="0" applyNumberFormat="1" applyFont="1" applyFill="1" applyBorder="1" applyAlignment="1" applyProtection="1">
      <alignment horizontal="center"/>
      <protection locked="0" hidden="1"/>
    </xf>
    <xf numFmtId="2" fontId="2" fillId="0" borderId="35" xfId="0" applyNumberFormat="1" applyFont="1" applyBorder="1" applyAlignment="1" applyProtection="1">
      <alignment horizontal="center" vertical="center"/>
      <protection locked="0"/>
    </xf>
    <xf numFmtId="165" fontId="2" fillId="2" borderId="35" xfId="0" applyNumberFormat="1" applyFont="1" applyFill="1" applyBorder="1" applyAlignment="1" applyProtection="1">
      <alignment horizontal="center" vertical="center"/>
      <protection hidden="1"/>
    </xf>
    <xf numFmtId="165" fontId="9" fillId="2" borderId="41" xfId="0" applyNumberFormat="1" applyFont="1" applyFill="1" applyBorder="1" applyAlignment="1" applyProtection="1">
      <alignment horizontal="center" vertical="center"/>
      <protection hidden="1"/>
    </xf>
    <xf numFmtId="165" fontId="9" fillId="2" borderId="31" xfId="0" applyNumberFormat="1" applyFont="1" applyFill="1" applyBorder="1" applyAlignment="1" applyProtection="1">
      <alignment horizontal="center" vertical="center"/>
      <protection hidden="1"/>
    </xf>
    <xf numFmtId="165" fontId="2" fillId="2" borderId="35" xfId="0" applyNumberFormat="1" applyFont="1" applyFill="1" applyBorder="1" applyAlignment="1">
      <alignment horizontal="center" vertical="center"/>
    </xf>
    <xf numFmtId="165" fontId="2" fillId="2" borderId="48" xfId="0" applyNumberFormat="1" applyFont="1" applyFill="1" applyBorder="1" applyAlignment="1">
      <alignment horizontal="center" vertical="center"/>
    </xf>
    <xf numFmtId="165" fontId="2" fillId="2" borderId="49" xfId="0" applyNumberFormat="1" applyFont="1" applyFill="1" applyBorder="1" applyAlignment="1">
      <alignment horizontal="center" vertical="center"/>
    </xf>
    <xf numFmtId="165" fontId="2" fillId="2" borderId="45" xfId="0" applyNumberFormat="1" applyFont="1" applyFill="1" applyBorder="1" applyAlignment="1">
      <alignment horizontal="center" vertical="center"/>
    </xf>
    <xf numFmtId="165" fontId="2" fillId="2" borderId="46"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2" fillId="2" borderId="47" xfId="0" applyNumberFormat="1" applyFont="1" applyFill="1" applyBorder="1" applyAlignment="1">
      <alignment horizontal="center" vertical="center"/>
    </xf>
    <xf numFmtId="0" fontId="1" fillId="3" borderId="4" xfId="0" applyFont="1" applyFill="1" applyBorder="1" applyAlignment="1" applyProtection="1">
      <alignment horizontal="right"/>
      <protection hidden="1"/>
    </xf>
    <xf numFmtId="0" fontId="1" fillId="3" borderId="0" xfId="0" applyFont="1" applyFill="1" applyAlignment="1" applyProtection="1">
      <alignment horizontal="right"/>
      <protection hidden="1"/>
    </xf>
    <xf numFmtId="0" fontId="2" fillId="0" borderId="12" xfId="0" applyFont="1" applyBorder="1" applyAlignment="1" applyProtection="1">
      <alignment horizontal="center" vertical="center"/>
      <protection hidden="1"/>
    </xf>
    <xf numFmtId="2" fontId="2" fillId="0" borderId="12"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7" fontId="9" fillId="2" borderId="35" xfId="1" applyNumberFormat="1" applyFont="1" applyFill="1" applyBorder="1" applyAlignment="1" applyProtection="1">
      <alignment horizontal="center" vertical="center"/>
      <protection hidden="1"/>
    </xf>
    <xf numFmtId="0" fontId="2" fillId="0" borderId="12" xfId="0" applyFont="1" applyBorder="1" applyAlignment="1">
      <alignment horizontal="center" vertical="center" wrapText="1"/>
    </xf>
    <xf numFmtId="165" fontId="9" fillId="2" borderId="30" xfId="0" applyNumberFormat="1" applyFont="1" applyFill="1" applyBorder="1" applyAlignment="1" applyProtection="1">
      <alignment horizontal="center" vertical="center"/>
      <protection hidden="1"/>
    </xf>
    <xf numFmtId="0" fontId="3" fillId="7" borderId="42"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1" fillId="5" borderId="23" xfId="0" applyFont="1" applyFill="1" applyBorder="1" applyAlignment="1" applyProtection="1">
      <alignment horizontal="center"/>
      <protection locked="0"/>
    </xf>
    <xf numFmtId="0" fontId="1" fillId="3" borderId="23" xfId="0" applyFont="1" applyFill="1" applyBorder="1" applyAlignment="1" applyProtection="1">
      <alignment horizontal="center"/>
      <protection locked="0"/>
    </xf>
    <xf numFmtId="0" fontId="3" fillId="0" borderId="23"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0" fillId="0" borderId="23" xfId="2" applyBorder="1" applyAlignment="1" applyProtection="1">
      <alignment horizontal="center"/>
      <protection locked="0"/>
    </xf>
    <xf numFmtId="0" fontId="8" fillId="0" borderId="23" xfId="0" applyFont="1" applyBorder="1" applyAlignment="1" applyProtection="1">
      <alignment horizontal="center"/>
      <protection locked="0"/>
    </xf>
    <xf numFmtId="0" fontId="2" fillId="0" borderId="17" xfId="0" applyFont="1" applyBorder="1" applyAlignment="1">
      <alignment horizontal="center" vertical="center" wrapText="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165" fontId="1" fillId="4" borderId="0" xfId="0" applyNumberFormat="1" applyFont="1" applyFill="1" applyAlignment="1" applyProtection="1">
      <alignment horizontal="center"/>
      <protection hidden="1"/>
    </xf>
    <xf numFmtId="165" fontId="1" fillId="2" borderId="10" xfId="0" applyNumberFormat="1" applyFont="1" applyFill="1" applyBorder="1" applyAlignment="1" applyProtection="1">
      <alignment horizontal="left"/>
      <protection hidden="1"/>
    </xf>
    <xf numFmtId="165" fontId="1" fillId="2" borderId="11" xfId="0" applyNumberFormat="1" applyFont="1" applyFill="1" applyBorder="1" applyAlignment="1" applyProtection="1">
      <alignment horizontal="left"/>
      <protection hidden="1"/>
    </xf>
    <xf numFmtId="49" fontId="1" fillId="2" borderId="7" xfId="0" applyNumberFormat="1" applyFont="1" applyFill="1" applyBorder="1" applyAlignment="1" applyProtection="1">
      <alignment horizontal="right"/>
      <protection hidden="1"/>
    </xf>
    <xf numFmtId="0" fontId="2" fillId="0" borderId="12" xfId="0" applyFont="1" applyBorder="1" applyAlignment="1" applyProtection="1">
      <alignment horizontal="center" vertical="center" wrapText="1"/>
      <protection hidden="1"/>
    </xf>
    <xf numFmtId="165" fontId="1" fillId="2" borderId="0" xfId="0" applyNumberFormat="1" applyFont="1" applyFill="1" applyAlignment="1" applyProtection="1">
      <alignment horizontal="center"/>
      <protection hidden="1"/>
    </xf>
    <xf numFmtId="165" fontId="1" fillId="2" borderId="7" xfId="0" applyNumberFormat="1" applyFont="1" applyFill="1" applyBorder="1" applyAlignment="1" applyProtection="1">
      <alignment horizontal="center"/>
      <protection hidden="1"/>
    </xf>
    <xf numFmtId="165" fontId="3" fillId="2" borderId="7" xfId="0" applyNumberFormat="1"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166" fontId="3" fillId="2" borderId="7" xfId="0" applyNumberFormat="1" applyFont="1" applyFill="1" applyBorder="1" applyAlignment="1" applyProtection="1">
      <alignment horizontal="center"/>
      <protection hidden="1"/>
    </xf>
    <xf numFmtId="0" fontId="1" fillId="0" borderId="7" xfId="0" applyFont="1" applyBorder="1" applyAlignment="1" applyProtection="1">
      <alignment horizontal="center"/>
      <protection locked="0"/>
    </xf>
    <xf numFmtId="0" fontId="1" fillId="0" borderId="0" xfId="0" applyFont="1" applyAlignment="1" applyProtection="1">
      <alignment horizontal="center" vertical="top"/>
      <protection hidden="1"/>
    </xf>
    <xf numFmtId="0" fontId="1" fillId="0" borderId="0" xfId="0" applyFont="1" applyAlignment="1" applyProtection="1">
      <alignment horizontal="center"/>
      <protection hidden="1"/>
    </xf>
    <xf numFmtId="0" fontId="1" fillId="0" borderId="4"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5" xfId="0" applyFont="1" applyBorder="1" applyAlignment="1" applyProtection="1">
      <alignment horizontal="center"/>
      <protection locked="0"/>
    </xf>
    <xf numFmtId="0" fontId="1" fillId="2" borderId="0" xfId="0" applyFont="1" applyFill="1" applyAlignment="1" applyProtection="1">
      <alignment horizontal="center" wrapText="1"/>
      <protection hidden="1"/>
    </xf>
    <xf numFmtId="165" fontId="3" fillId="2" borderId="0" xfId="0" applyNumberFormat="1" applyFont="1" applyFill="1" applyAlignment="1" applyProtection="1">
      <alignment horizontal="left" wrapText="1"/>
      <protection hidden="1"/>
    </xf>
    <xf numFmtId="0" fontId="6" fillId="2" borderId="0" xfId="0" applyFont="1" applyFill="1" applyAlignment="1" applyProtection="1">
      <alignment horizontal="center"/>
      <protection hidden="1"/>
    </xf>
    <xf numFmtId="7" fontId="9" fillId="2" borderId="30" xfId="1" applyNumberFormat="1" applyFont="1" applyFill="1" applyBorder="1" applyAlignment="1" applyProtection="1">
      <alignment horizontal="center" vertical="center"/>
      <protection hidden="1"/>
    </xf>
    <xf numFmtId="7" fontId="9" fillId="2" borderId="31" xfId="1" applyNumberFormat="1" applyFont="1" applyFill="1" applyBorder="1" applyAlignment="1" applyProtection="1">
      <alignment horizontal="center" vertical="center"/>
      <protection hidden="1"/>
    </xf>
    <xf numFmtId="0" fontId="2" fillId="6" borderId="26"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165" fontId="2" fillId="8" borderId="35" xfId="0" applyNumberFormat="1" applyFont="1" applyFill="1" applyBorder="1" applyAlignment="1" applyProtection="1">
      <alignment horizontal="center" vertical="center"/>
      <protection hidden="1"/>
    </xf>
    <xf numFmtId="165" fontId="2" fillId="8" borderId="35" xfId="0" applyNumberFormat="1" applyFont="1" applyFill="1" applyBorder="1" applyAlignment="1">
      <alignment horizontal="center" vertical="center"/>
    </xf>
    <xf numFmtId="2" fontId="2" fillId="8" borderId="35" xfId="0" applyNumberFormat="1" applyFont="1" applyFill="1" applyBorder="1" applyAlignment="1">
      <alignment horizontal="center" vertical="center"/>
    </xf>
    <xf numFmtId="165" fontId="0" fillId="6" borderId="4" xfId="0" applyNumberFormat="1" applyFill="1" applyBorder="1" applyAlignment="1" applyProtection="1">
      <alignment horizontal="center" vertical="center"/>
      <protection locked="0"/>
    </xf>
    <xf numFmtId="165" fontId="0" fillId="6" borderId="5" xfId="0" applyNumberFormat="1" applyFill="1" applyBorder="1" applyAlignment="1" applyProtection="1">
      <alignment horizontal="center" vertical="center"/>
      <protection locked="0"/>
    </xf>
    <xf numFmtId="165" fontId="0" fillId="6" borderId="24" xfId="0" applyNumberFormat="1" applyFill="1" applyBorder="1" applyAlignment="1" applyProtection="1">
      <alignment horizontal="center" vertical="center"/>
      <protection locked="0"/>
    </xf>
    <xf numFmtId="165" fontId="0" fillId="6" borderId="25" xfId="0" applyNumberForma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165" fontId="2" fillId="8" borderId="30" xfId="0" applyNumberFormat="1" applyFont="1" applyFill="1" applyBorder="1" applyAlignment="1" applyProtection="1">
      <alignment horizontal="center" vertical="center"/>
      <protection hidden="1"/>
    </xf>
    <xf numFmtId="165" fontId="2" fillId="8" borderId="31" xfId="0" applyNumberFormat="1" applyFont="1" applyFill="1" applyBorder="1" applyAlignment="1" applyProtection="1">
      <alignment horizontal="center" vertical="center"/>
      <protection hidden="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165" fontId="2" fillId="8" borderId="41" xfId="0" applyNumberFormat="1"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165" fontId="2" fillId="8" borderId="31" xfId="0" applyNumberFormat="1" applyFont="1" applyFill="1" applyBorder="1" applyAlignment="1">
      <alignment horizontal="center" vertical="center"/>
    </xf>
    <xf numFmtId="2" fontId="2" fillId="8" borderId="31" xfId="0" applyNumberFormat="1" applyFont="1" applyFill="1" applyBorder="1" applyAlignment="1">
      <alignment horizontal="center" vertical="center"/>
    </xf>
    <xf numFmtId="0" fontId="2" fillId="2" borderId="17"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protection locked="0" hidden="1"/>
    </xf>
    <xf numFmtId="0" fontId="0" fillId="0" borderId="28" xfId="0" applyBorder="1" applyAlignment="1">
      <alignment horizontal="center" vertical="center" wrapText="1"/>
    </xf>
    <xf numFmtId="2" fontId="2" fillId="0" borderId="30" xfId="0" applyNumberFormat="1" applyFont="1" applyBorder="1" applyAlignment="1" applyProtection="1">
      <alignment horizontal="center" vertical="center"/>
      <protection locked="0"/>
    </xf>
    <xf numFmtId="2" fontId="2" fillId="0" borderId="31" xfId="0" applyNumberFormat="1" applyFont="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hidden="1"/>
    </xf>
    <xf numFmtId="0" fontId="2" fillId="4" borderId="19" xfId="0" applyFont="1" applyFill="1" applyBorder="1" applyAlignment="1" applyProtection="1">
      <alignment horizontal="center" vertical="center"/>
      <protection locked="0" hidden="1"/>
    </xf>
    <xf numFmtId="0" fontId="2" fillId="0" borderId="19"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1" fillId="0" borderId="9" xfId="0" applyFont="1" applyBorder="1" applyProtection="1">
      <protection locked="0"/>
    </xf>
    <xf numFmtId="0" fontId="0" fillId="0" borderId="11" xfId="0" applyBorder="1" applyProtection="1">
      <protection locked="0"/>
    </xf>
    <xf numFmtId="0" fontId="2" fillId="0" borderId="0" xfId="0" applyFont="1" applyAlignment="1" applyProtection="1">
      <alignment horizontal="center"/>
      <protection hidden="1"/>
    </xf>
    <xf numFmtId="165" fontId="1" fillId="4" borderId="2" xfId="0" applyNumberFormat="1" applyFont="1" applyFill="1" applyBorder="1" applyAlignment="1" applyProtection="1">
      <alignment horizontal="left"/>
      <protection hidden="1"/>
    </xf>
    <xf numFmtId="164" fontId="2" fillId="0" borderId="14" xfId="0" applyNumberFormat="1" applyFont="1" applyBorder="1" applyAlignment="1" applyProtection="1">
      <alignment horizontal="center"/>
      <protection locked="0" hidden="1"/>
    </xf>
    <xf numFmtId="164" fontId="2" fillId="0" borderId="22" xfId="0" applyNumberFormat="1" applyFont="1" applyBorder="1" applyAlignment="1" applyProtection="1">
      <alignment horizontal="center"/>
      <protection locked="0" hidden="1"/>
    </xf>
    <xf numFmtId="0" fontId="2" fillId="0" borderId="20" xfId="0" applyFont="1" applyBorder="1" applyAlignment="1" applyProtection="1">
      <alignment horizontal="center"/>
      <protection locked="0" hidden="1"/>
    </xf>
    <xf numFmtId="0" fontId="2" fillId="0" borderId="22" xfId="0" applyFont="1" applyBorder="1" applyAlignment="1" applyProtection="1">
      <alignment horizontal="center"/>
      <protection locked="0" hidden="1"/>
    </xf>
    <xf numFmtId="0" fontId="2" fillId="0" borderId="14" xfId="0" applyFont="1" applyBorder="1" applyAlignment="1" applyProtection="1">
      <alignment horizontal="center"/>
      <protection locked="0" hidden="1"/>
    </xf>
    <xf numFmtId="0" fontId="2" fillId="0" borderId="21" xfId="0" applyFont="1" applyBorder="1" applyAlignment="1" applyProtection="1">
      <alignment horizontal="center"/>
      <protection locked="0" hidden="1"/>
    </xf>
    <xf numFmtId="0" fontId="2" fillId="0" borderId="16" xfId="0" applyFont="1" applyBorder="1" applyAlignment="1" applyProtection="1">
      <alignment horizontal="center" vertical="center"/>
      <protection locked="0" hidden="1"/>
    </xf>
    <xf numFmtId="165" fontId="1" fillId="2" borderId="2" xfId="0" applyNumberFormat="1" applyFont="1" applyFill="1" applyBorder="1" applyAlignment="1" applyProtection="1">
      <alignment horizontal="center"/>
      <protection hidden="1"/>
    </xf>
    <xf numFmtId="0" fontId="1" fillId="2" borderId="0" xfId="0" applyFont="1" applyFill="1" applyAlignment="1" applyProtection="1">
      <alignment horizontal="right" wrapText="1"/>
      <protection hidden="1"/>
    </xf>
    <xf numFmtId="0" fontId="11" fillId="3" borderId="6" xfId="0" applyFont="1" applyFill="1" applyBorder="1" applyAlignment="1" applyProtection="1">
      <alignment horizontal="center"/>
      <protection hidden="1"/>
    </xf>
    <xf numFmtId="0" fontId="11" fillId="3" borderId="7" xfId="0" applyFont="1" applyFill="1" applyBorder="1" applyAlignment="1" applyProtection="1">
      <alignment horizontal="center"/>
      <protection hidden="1"/>
    </xf>
    <xf numFmtId="0" fontId="11" fillId="3" borderId="8" xfId="0" applyFont="1" applyFill="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6" xfId="0" applyFont="1" applyBorder="1" applyAlignment="1" applyProtection="1">
      <alignment horizontal="center"/>
      <protection locked="0"/>
    </xf>
    <xf numFmtId="0" fontId="1" fillId="0" borderId="8" xfId="0" applyFont="1" applyBorder="1" applyAlignment="1" applyProtection="1">
      <alignment horizontal="center"/>
      <protection locked="0"/>
    </xf>
    <xf numFmtId="166" fontId="1" fillId="2" borderId="2" xfId="0" applyNumberFormat="1" applyFont="1" applyFill="1" applyBorder="1" applyAlignment="1" applyProtection="1">
      <alignment horizontal="center"/>
      <protection hidden="1"/>
    </xf>
    <xf numFmtId="166" fontId="1" fillId="2" borderId="0" xfId="0" applyNumberFormat="1" applyFont="1" applyFill="1" applyAlignment="1" applyProtection="1">
      <alignment horizontal="center"/>
      <protection hidden="1"/>
    </xf>
    <xf numFmtId="166" fontId="1" fillId="2" borderId="7" xfId="0" applyNumberFormat="1" applyFont="1" applyFill="1" applyBorder="1" applyAlignment="1" applyProtection="1">
      <alignment horizontal="center"/>
      <protection hidden="1"/>
    </xf>
    <xf numFmtId="49" fontId="1" fillId="2" borderId="0" xfId="0" applyNumberFormat="1" applyFont="1" applyFill="1" applyAlignment="1" applyProtection="1">
      <alignment horizontal="right"/>
      <protection hidden="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333375</xdr:colOff>
          <xdr:row>46</xdr:row>
          <xdr:rowOff>200025</xdr:rowOff>
        </xdr:from>
        <xdr:to>
          <xdr:col>14</xdr:col>
          <xdr:colOff>352425</xdr:colOff>
          <xdr:row>48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48</xdr:row>
          <xdr:rowOff>161925</xdr:rowOff>
        </xdr:from>
        <xdr:to>
          <xdr:col>14</xdr:col>
          <xdr:colOff>352425</xdr:colOff>
          <xdr:row>49</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50</xdr:row>
          <xdr:rowOff>123825</xdr:rowOff>
        </xdr:from>
        <xdr:to>
          <xdr:col>14</xdr:col>
          <xdr:colOff>333375</xdr:colOff>
          <xdr:row>51</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52</xdr:row>
          <xdr:rowOff>152400</xdr:rowOff>
        </xdr:from>
        <xdr:to>
          <xdr:col>14</xdr:col>
          <xdr:colOff>323850</xdr:colOff>
          <xdr:row>53</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tabSelected="1" view="pageLayout" zoomScale="110" zoomScaleNormal="100" zoomScalePageLayoutView="110" workbookViewId="0">
      <selection activeCell="O3" sqref="O3:Q3"/>
    </sheetView>
  </sheetViews>
  <sheetFormatPr defaultColWidth="9.140625" defaultRowHeight="15.75" x14ac:dyDescent="0.3"/>
  <cols>
    <col min="1" max="1" width="16.28515625" style="1" customWidth="1"/>
    <col min="2" max="2" width="9" style="1" customWidth="1"/>
    <col min="3" max="3" width="9.85546875" style="1" customWidth="1"/>
    <col min="4" max="4" width="7.42578125" style="1" customWidth="1"/>
    <col min="5" max="5" width="7.5703125" style="1" customWidth="1"/>
    <col min="6" max="6" width="8" style="1" customWidth="1"/>
    <col min="7" max="7" width="6" style="1" customWidth="1"/>
    <col min="8" max="8" width="9.140625" style="1" customWidth="1"/>
    <col min="9" max="9" width="11.28515625" style="1" customWidth="1"/>
    <col min="10" max="10" width="14.42578125" style="1" customWidth="1"/>
    <col min="11" max="11" width="15.5703125" style="1" customWidth="1"/>
    <col min="12" max="12" width="13" style="1" customWidth="1"/>
    <col min="13" max="13" width="7.42578125" style="1" customWidth="1"/>
    <col min="14" max="14" width="11.28515625" style="1" customWidth="1"/>
    <col min="15" max="15" width="12.85546875" style="1" customWidth="1"/>
    <col min="16" max="16" width="0.7109375" style="3" hidden="1" customWidth="1"/>
    <col min="17" max="17" width="13" style="1" customWidth="1"/>
    <col min="18" max="16384" width="9.140625" style="1"/>
  </cols>
  <sheetData>
    <row r="1" spans="1:17" x14ac:dyDescent="0.3">
      <c r="A1" s="6"/>
      <c r="B1" s="6"/>
      <c r="C1" s="6"/>
      <c r="D1" s="6"/>
      <c r="E1" s="6"/>
      <c r="F1" s="6"/>
      <c r="G1" s="6"/>
      <c r="H1" s="6"/>
      <c r="I1" s="6"/>
      <c r="J1" s="6"/>
      <c r="K1" s="6"/>
      <c r="L1" s="6"/>
      <c r="M1" s="6"/>
      <c r="N1" s="6"/>
      <c r="O1" s="6"/>
    </row>
    <row r="2" spans="1:17" x14ac:dyDescent="0.3">
      <c r="A2" s="6"/>
      <c r="B2" s="6"/>
      <c r="C2" s="6"/>
      <c r="D2" s="6"/>
      <c r="E2" s="6"/>
      <c r="F2" s="6"/>
      <c r="G2" s="6"/>
      <c r="H2" s="6"/>
      <c r="I2" s="6"/>
      <c r="J2" s="42" t="s">
        <v>26</v>
      </c>
      <c r="K2" s="43"/>
      <c r="L2" s="43"/>
      <c r="M2" s="68"/>
      <c r="N2" s="43"/>
      <c r="O2" s="43"/>
      <c r="P2" s="43"/>
      <c r="Q2" s="103"/>
    </row>
    <row r="3" spans="1:17" x14ac:dyDescent="0.3">
      <c r="A3" s="6"/>
      <c r="B3" s="6"/>
      <c r="C3" s="6"/>
      <c r="D3" s="6"/>
      <c r="E3" s="6"/>
      <c r="F3" s="6"/>
      <c r="G3" s="6"/>
      <c r="H3" s="6"/>
      <c r="I3" s="6"/>
      <c r="J3" s="44"/>
      <c r="K3" s="45"/>
      <c r="L3" s="45"/>
      <c r="M3" s="150" t="s">
        <v>40</v>
      </c>
      <c r="N3" s="151"/>
      <c r="O3" s="164"/>
      <c r="P3" s="164"/>
      <c r="Q3" s="164"/>
    </row>
    <row r="4" spans="1:17" x14ac:dyDescent="0.3">
      <c r="A4" s="6"/>
      <c r="B4" s="6"/>
      <c r="C4" s="6"/>
      <c r="D4" s="6"/>
      <c r="E4" s="6"/>
      <c r="F4" s="6"/>
      <c r="G4" s="6"/>
      <c r="H4" s="6"/>
      <c r="I4" s="6"/>
      <c r="J4" s="44"/>
      <c r="K4" s="45"/>
      <c r="L4" s="45"/>
      <c r="M4" s="44"/>
      <c r="N4" s="59" t="s">
        <v>50</v>
      </c>
      <c r="O4" s="163"/>
      <c r="P4" s="163"/>
      <c r="Q4" s="163"/>
    </row>
    <row r="5" spans="1:17" x14ac:dyDescent="0.3">
      <c r="A5" s="6"/>
      <c r="B5" s="6"/>
      <c r="C5" s="6"/>
      <c r="D5" s="6"/>
      <c r="E5" s="6"/>
      <c r="F5" s="6"/>
      <c r="G5" s="6"/>
      <c r="H5" s="6"/>
      <c r="I5" s="6"/>
      <c r="J5" s="44"/>
      <c r="K5" s="45"/>
      <c r="L5" s="45"/>
      <c r="M5" s="44"/>
      <c r="N5" s="65" t="s">
        <v>41</v>
      </c>
      <c r="O5" s="164"/>
      <c r="P5" s="164"/>
      <c r="Q5" s="164"/>
    </row>
    <row r="6" spans="1:17" x14ac:dyDescent="0.3">
      <c r="A6" s="6"/>
      <c r="B6" s="6"/>
      <c r="C6" s="6"/>
      <c r="D6" s="6"/>
      <c r="E6" s="6"/>
      <c r="F6" s="6"/>
      <c r="G6" s="6"/>
      <c r="H6" s="6"/>
      <c r="I6" s="6"/>
      <c r="J6" s="41"/>
      <c r="K6" s="40"/>
      <c r="L6" s="40"/>
      <c r="M6" s="249"/>
      <c r="N6" s="250"/>
      <c r="O6" s="250"/>
      <c r="P6" s="250"/>
      <c r="Q6" s="251"/>
    </row>
    <row r="7" spans="1:17" x14ac:dyDescent="0.3">
      <c r="A7" s="6"/>
      <c r="B7" s="6"/>
      <c r="C7" s="6"/>
      <c r="D7" s="6"/>
      <c r="E7" s="6"/>
      <c r="F7" s="6"/>
      <c r="G7" s="6"/>
      <c r="H7" s="6"/>
      <c r="I7" s="6"/>
      <c r="J7" s="16"/>
      <c r="K7" s="16"/>
      <c r="L7" s="16"/>
      <c r="M7" s="6"/>
      <c r="N7" s="6"/>
      <c r="O7" s="6"/>
      <c r="P7" s="4"/>
    </row>
    <row r="8" spans="1:17" x14ac:dyDescent="0.3">
      <c r="A8" s="6"/>
      <c r="B8" s="252" t="s">
        <v>16</v>
      </c>
      <c r="C8" s="252"/>
      <c r="D8" s="252"/>
      <c r="E8" s="252"/>
      <c r="F8" s="252"/>
      <c r="G8" s="252"/>
      <c r="H8" s="252"/>
      <c r="I8" s="252"/>
      <c r="J8" s="252"/>
      <c r="K8" s="252"/>
      <c r="L8" s="252"/>
      <c r="M8" s="252"/>
      <c r="N8" s="252"/>
      <c r="O8" s="252"/>
      <c r="P8" s="4"/>
    </row>
    <row r="9" spans="1:17" x14ac:dyDescent="0.3">
      <c r="A9" s="17" t="s">
        <v>0</v>
      </c>
      <c r="B9" s="16"/>
      <c r="C9" s="16"/>
      <c r="D9" s="16"/>
      <c r="E9" s="16"/>
      <c r="F9" s="16"/>
      <c r="G9" s="16"/>
      <c r="H9" s="16"/>
      <c r="I9" s="16"/>
      <c r="J9" s="16"/>
      <c r="K9" s="16"/>
      <c r="L9" s="16"/>
      <c r="M9" s="16"/>
      <c r="N9" s="16"/>
      <c r="O9" s="18"/>
      <c r="P9" s="5"/>
    </row>
    <row r="10" spans="1:17" x14ac:dyDescent="0.3">
      <c r="A10" s="19"/>
      <c r="B10" s="6"/>
      <c r="C10" s="6"/>
      <c r="D10" s="6"/>
      <c r="E10" s="6"/>
      <c r="F10" s="6"/>
      <c r="G10" s="6"/>
      <c r="H10" s="6"/>
      <c r="I10" s="6"/>
      <c r="J10" s="6"/>
      <c r="K10" s="6"/>
      <c r="L10" s="6"/>
      <c r="M10" s="6"/>
      <c r="N10" s="6"/>
      <c r="O10" s="20"/>
    </row>
    <row r="11" spans="1:17" x14ac:dyDescent="0.3">
      <c r="A11" s="19"/>
      <c r="B11" s="6"/>
      <c r="C11" s="6"/>
      <c r="D11" s="6"/>
      <c r="E11" s="6"/>
      <c r="F11" s="74" t="s">
        <v>1</v>
      </c>
      <c r="G11" s="165"/>
      <c r="H11" s="165"/>
      <c r="I11" s="165"/>
      <c r="J11" s="165"/>
      <c r="K11" s="165"/>
      <c r="L11" s="165"/>
      <c r="M11" s="165"/>
      <c r="N11" s="165"/>
      <c r="O11" s="20"/>
    </row>
    <row r="12" spans="1:17" ht="15.75" customHeight="1" x14ac:dyDescent="0.3">
      <c r="A12" s="19"/>
      <c r="B12" s="6"/>
      <c r="C12" s="6"/>
      <c r="D12" s="6"/>
      <c r="E12" s="6"/>
      <c r="F12" s="74" t="s">
        <v>2</v>
      </c>
      <c r="G12" s="166"/>
      <c r="H12" s="166"/>
      <c r="I12" s="166"/>
      <c r="J12" s="166"/>
      <c r="K12" s="166"/>
      <c r="L12" s="166"/>
      <c r="M12" s="166"/>
      <c r="N12" s="166"/>
      <c r="O12" s="20"/>
    </row>
    <row r="13" spans="1:17" x14ac:dyDescent="0.3">
      <c r="A13" s="19"/>
      <c r="B13" s="6"/>
      <c r="C13" s="6"/>
      <c r="D13" s="6"/>
      <c r="E13" s="6"/>
      <c r="F13" s="74" t="s">
        <v>3</v>
      </c>
      <c r="G13" s="186"/>
      <c r="H13" s="187"/>
      <c r="I13" s="188"/>
      <c r="J13" s="75" t="s">
        <v>4</v>
      </c>
      <c r="K13" s="253"/>
      <c r="L13" s="254"/>
      <c r="M13" s="6"/>
      <c r="N13" s="6"/>
      <c r="O13" s="20"/>
    </row>
    <row r="14" spans="1:17" x14ac:dyDescent="0.3">
      <c r="A14" s="19"/>
      <c r="B14" s="6"/>
      <c r="C14" s="6"/>
      <c r="D14" s="6"/>
      <c r="E14" s="6"/>
      <c r="F14" s="74" t="s">
        <v>55</v>
      </c>
      <c r="G14" s="167"/>
      <c r="H14" s="168"/>
      <c r="I14" s="168"/>
      <c r="J14" s="168"/>
      <c r="K14" s="168"/>
      <c r="L14"/>
      <c r="M14" s="6"/>
      <c r="N14" s="6"/>
      <c r="O14" s="20"/>
    </row>
    <row r="15" spans="1:17" x14ac:dyDescent="0.3">
      <c r="A15" s="22"/>
      <c r="B15" s="23"/>
      <c r="C15" s="23"/>
      <c r="D15" s="23"/>
      <c r="E15" s="23"/>
      <c r="F15" s="23"/>
      <c r="G15" s="23"/>
      <c r="H15" s="23"/>
      <c r="I15" s="23"/>
      <c r="J15" s="23"/>
      <c r="K15" s="23"/>
      <c r="L15" s="23"/>
      <c r="M15" s="23"/>
      <c r="N15" s="23"/>
      <c r="O15" s="24"/>
    </row>
    <row r="16" spans="1:17" x14ac:dyDescent="0.3">
      <c r="A16" s="6"/>
      <c r="B16" s="6"/>
      <c r="C16" s="6"/>
      <c r="D16" s="6"/>
      <c r="E16" s="6"/>
      <c r="F16" s="6"/>
      <c r="G16" s="6"/>
      <c r="H16" s="6"/>
      <c r="I16" s="6"/>
      <c r="J16" s="6"/>
      <c r="K16" s="6"/>
      <c r="L16" s="6"/>
      <c r="M16" s="6"/>
      <c r="N16" s="6"/>
      <c r="O16" s="6"/>
    </row>
    <row r="17" spans="1:15" x14ac:dyDescent="0.3">
      <c r="A17" s="7" t="s">
        <v>23</v>
      </c>
      <c r="B17" s="8"/>
      <c r="C17" s="8"/>
      <c r="D17" s="8"/>
      <c r="E17" s="8"/>
      <c r="F17" s="8"/>
      <c r="G17" s="8"/>
      <c r="H17" s="8"/>
      <c r="I17" s="8"/>
      <c r="J17" s="8"/>
      <c r="K17" s="8"/>
      <c r="L17" s="8"/>
      <c r="M17" s="8"/>
      <c r="N17" s="8"/>
      <c r="O17" s="9"/>
    </row>
    <row r="18" spans="1:15" x14ac:dyDescent="0.3">
      <c r="A18" s="25"/>
      <c r="B18" s="11"/>
      <c r="C18" s="11"/>
      <c r="D18" s="11"/>
      <c r="E18" s="11"/>
      <c r="F18" s="11"/>
      <c r="G18" s="11"/>
      <c r="H18" s="11"/>
      <c r="I18" s="11"/>
      <c r="J18" s="11"/>
      <c r="K18" s="11"/>
      <c r="L18" s="11"/>
      <c r="M18" s="11"/>
      <c r="N18" s="11"/>
      <c r="O18" s="12"/>
    </row>
    <row r="19" spans="1:15" x14ac:dyDescent="0.3">
      <c r="A19" s="10"/>
      <c r="B19" s="189" t="s">
        <v>28</v>
      </c>
      <c r="C19" s="189"/>
      <c r="D19" s="189"/>
      <c r="E19" s="189"/>
      <c r="F19" s="189"/>
      <c r="G19" s="189"/>
      <c r="H19" s="189"/>
      <c r="I19" s="189"/>
      <c r="J19" s="189"/>
      <c r="K19" s="189"/>
      <c r="L19" s="189"/>
      <c r="M19" s="189"/>
      <c r="N19" s="189"/>
      <c r="O19" s="12"/>
    </row>
    <row r="20" spans="1:15" x14ac:dyDescent="0.3">
      <c r="A20" s="10"/>
      <c r="B20" s="189"/>
      <c r="C20" s="189"/>
      <c r="D20" s="189"/>
      <c r="E20" s="189"/>
      <c r="F20" s="189"/>
      <c r="G20" s="189"/>
      <c r="H20" s="189"/>
      <c r="I20" s="189"/>
      <c r="J20" s="189"/>
      <c r="K20" s="189"/>
      <c r="L20" s="189"/>
      <c r="M20" s="189"/>
      <c r="N20" s="189"/>
      <c r="O20" s="12"/>
    </row>
    <row r="21" spans="1:15" x14ac:dyDescent="0.3">
      <c r="A21" s="10"/>
      <c r="B21" s="11"/>
      <c r="C21" s="11"/>
      <c r="D21" s="11"/>
      <c r="E21" s="11"/>
      <c r="F21" s="11"/>
      <c r="G21" s="11"/>
      <c r="H21" s="11"/>
      <c r="I21" s="11"/>
      <c r="J21" s="11"/>
      <c r="K21" s="11"/>
      <c r="L21" s="11"/>
      <c r="M21" s="11"/>
      <c r="N21" s="11"/>
      <c r="O21" s="12"/>
    </row>
    <row r="22" spans="1:15" ht="15.75" customHeight="1" x14ac:dyDescent="0.3">
      <c r="A22" s="72" t="s">
        <v>17</v>
      </c>
      <c r="B22" s="190">
        <f>SUM(K70:K97,K103:K128)</f>
        <v>0</v>
      </c>
      <c r="C22" s="190"/>
      <c r="D22" s="248" t="s">
        <v>18</v>
      </c>
      <c r="E22" s="248"/>
      <c r="F22" s="190">
        <f>SUM(O98,O129)</f>
        <v>0</v>
      </c>
      <c r="G22" s="190"/>
      <c r="H22" s="190"/>
      <c r="I22" s="248" t="s">
        <v>19</v>
      </c>
      <c r="J22" s="248"/>
      <c r="K22" s="64">
        <f>SUM(Q98,Q129)</f>
        <v>0</v>
      </c>
      <c r="L22" s="66"/>
      <c r="M22" s="66"/>
      <c r="N22" s="66"/>
      <c r="O22" s="67"/>
    </row>
    <row r="23" spans="1:15" ht="15.75" customHeight="1" x14ac:dyDescent="0.3">
      <c r="A23" s="13"/>
      <c r="B23" s="26"/>
      <c r="C23" s="26"/>
      <c r="D23" s="27"/>
      <c r="E23" s="27"/>
      <c r="F23" s="27"/>
      <c r="G23" s="14"/>
      <c r="H23" s="28"/>
      <c r="I23" s="28"/>
      <c r="J23" s="29"/>
      <c r="K23" s="29"/>
      <c r="L23" s="28"/>
      <c r="M23" s="28"/>
      <c r="N23" s="29"/>
      <c r="O23" s="30"/>
    </row>
    <row r="24" spans="1:15" x14ac:dyDescent="0.3">
      <c r="A24" s="6"/>
      <c r="B24" s="6"/>
      <c r="C24" s="6"/>
      <c r="D24" s="6"/>
      <c r="E24" s="6"/>
      <c r="F24" s="6"/>
      <c r="G24" s="6"/>
      <c r="H24" s="6"/>
      <c r="I24" s="6"/>
      <c r="J24" s="6"/>
      <c r="K24" s="6"/>
      <c r="L24" s="6"/>
      <c r="M24" s="6"/>
      <c r="N24" s="6"/>
      <c r="O24" s="6"/>
    </row>
    <row r="25" spans="1:15" x14ac:dyDescent="0.3">
      <c r="A25" s="7" t="s">
        <v>59</v>
      </c>
      <c r="B25" s="8"/>
      <c r="C25" s="8"/>
      <c r="D25" s="8"/>
      <c r="E25" s="8"/>
      <c r="F25" s="8"/>
      <c r="G25" s="8"/>
      <c r="H25" s="8"/>
      <c r="I25" s="8"/>
      <c r="J25" s="8"/>
      <c r="K25" s="8"/>
      <c r="L25" s="8"/>
      <c r="M25" s="8"/>
      <c r="N25" s="8"/>
      <c r="O25" s="9"/>
    </row>
    <row r="26" spans="1:15" x14ac:dyDescent="0.3">
      <c r="A26" s="10"/>
      <c r="B26" s="11"/>
      <c r="C26" s="11"/>
      <c r="D26" s="11"/>
      <c r="E26" s="11"/>
      <c r="F26" s="11"/>
      <c r="G26" s="11"/>
      <c r="H26" s="11"/>
      <c r="I26" s="11"/>
      <c r="J26" s="11"/>
      <c r="K26" s="11"/>
      <c r="L26" s="11"/>
      <c r="M26" s="11"/>
      <c r="N26" s="11"/>
      <c r="O26" s="12"/>
    </row>
    <row r="27" spans="1:15" x14ac:dyDescent="0.3">
      <c r="A27" s="52"/>
      <c r="B27" s="51" t="s">
        <v>43</v>
      </c>
      <c r="C27" s="191" t="s">
        <v>20</v>
      </c>
      <c r="D27" s="191"/>
      <c r="E27" s="191"/>
      <c r="F27" s="191" t="s">
        <v>24</v>
      </c>
      <c r="G27" s="191"/>
      <c r="H27" s="191" t="s">
        <v>21</v>
      </c>
      <c r="I27" s="191"/>
      <c r="J27" s="47" t="s">
        <v>22</v>
      </c>
      <c r="K27" s="57" t="s">
        <v>53</v>
      </c>
      <c r="L27" s="49"/>
      <c r="M27" s="154"/>
      <c r="N27" s="154"/>
      <c r="O27" s="12"/>
    </row>
    <row r="28" spans="1:15" x14ac:dyDescent="0.3">
      <c r="A28" s="50"/>
      <c r="B28" s="32" t="s">
        <v>46</v>
      </c>
      <c r="C28" s="247">
        <f ca="1">SUMIF(H70:H128,"JAN",PrO)+SUMIF(H70:H128,"JAN",InO)+SUMIF(H70:H128,"FEB",PrO)+SUMIF(H70:H128,"FEB",InO)+SUMIF(H70:H128,"MAR",PrO)+SUMIF(H70:H128,"MAR",InO)</f>
        <v>0</v>
      </c>
      <c r="D28" s="247"/>
      <c r="E28" s="247"/>
      <c r="F28" s="255" t="e">
        <f ca="1">(C28/C32)*100</f>
        <v>#DIV/0!</v>
      </c>
      <c r="G28" s="255"/>
      <c r="H28" s="247" t="e">
        <f ca="1">F22*(F28/100)</f>
        <v>#DIV/0!</v>
      </c>
      <c r="I28" s="247"/>
      <c r="J28" s="58" t="e">
        <f ca="1">K22*(F28/100)</f>
        <v>#DIV/0!</v>
      </c>
      <c r="K28" s="155" t="s">
        <v>44</v>
      </c>
      <c r="L28" s="49"/>
      <c r="M28" s="49"/>
      <c r="N28" s="49"/>
      <c r="O28" s="12"/>
    </row>
    <row r="29" spans="1:15" x14ac:dyDescent="0.3">
      <c r="A29" s="50"/>
      <c r="B29" s="10" t="s">
        <v>47</v>
      </c>
      <c r="C29" s="178">
        <f ca="1">SUMIF(H70:H128,"APR",PrO)+SUMIF(H70:H128,"APR",InO)+SUMIF(H70:H128,"MAY",PrO)+SUMIF(H70:H128,"MAY",InO)+SUMIF(H70:H128,"JUN",PrO)+SUMIF(H70:H128,"JUN",InO)</f>
        <v>0</v>
      </c>
      <c r="D29" s="178"/>
      <c r="E29" s="178"/>
      <c r="F29" s="256" t="e">
        <f ca="1">(C29/C32)*100</f>
        <v>#DIV/0!</v>
      </c>
      <c r="G29" s="256"/>
      <c r="H29" s="178" t="e">
        <f ca="1">F22*(F29/100)</f>
        <v>#DIV/0!</v>
      </c>
      <c r="I29" s="178"/>
      <c r="J29" s="107" t="e">
        <f ca="1">K22*(F29/100)</f>
        <v>#DIV/0!</v>
      </c>
      <c r="K29" s="156"/>
      <c r="L29" s="11"/>
      <c r="M29" s="11"/>
      <c r="N29" s="11"/>
      <c r="O29" s="12"/>
    </row>
    <row r="30" spans="1:15" x14ac:dyDescent="0.3">
      <c r="A30" s="50"/>
      <c r="B30" s="10" t="s">
        <v>48</v>
      </c>
      <c r="C30" s="178">
        <f ca="1">SUMIF(H70:H128,"JUL",PrO)+SUMIF(H70:H128,"JUL",InO)+SUMIF(H70:H128,"AUG",PrO)+SUMIF(H70:H128,"AUG",InO)+SUMIF(H70:H128,"SEP",PrO)+SUMIF(H70:H128,"SEP",InO)</f>
        <v>0</v>
      </c>
      <c r="D30" s="178"/>
      <c r="E30" s="178"/>
      <c r="F30" s="256" t="e">
        <f ca="1">(C30/C32)*100</f>
        <v>#DIV/0!</v>
      </c>
      <c r="G30" s="256"/>
      <c r="H30" s="178" t="e">
        <f ca="1">(F22*F30/100)</f>
        <v>#DIV/0!</v>
      </c>
      <c r="I30" s="178"/>
      <c r="J30" s="107" t="e">
        <f ca="1">K22*(F30/100)</f>
        <v>#DIV/0!</v>
      </c>
      <c r="K30" s="156"/>
      <c r="L30" s="11"/>
      <c r="M30" s="11"/>
      <c r="N30" s="11"/>
      <c r="O30" s="12"/>
    </row>
    <row r="31" spans="1:15" x14ac:dyDescent="0.3">
      <c r="A31" s="50"/>
      <c r="B31" s="13" t="s">
        <v>49</v>
      </c>
      <c r="C31" s="179">
        <f ca="1">SUMIF(H70:H128,"OCT",PrO)+SUMIF(H70:H128,"OCT",InO)+SUMIF(H70:H128,"NOV",PrO)+SUMIF(H70:H128,"NOV",InO)+SUMIF(H70:H128,"DEC",PrO)+SUMIF(H70:H128,"DEC",InO)</f>
        <v>0</v>
      </c>
      <c r="D31" s="179"/>
      <c r="E31" s="179"/>
      <c r="F31" s="257" t="e">
        <f ca="1">(C31/C32)*100</f>
        <v>#DIV/0!</v>
      </c>
      <c r="G31" s="257"/>
      <c r="H31" s="179" t="e">
        <f ca="1">F22*(F31/100)</f>
        <v>#DIV/0!</v>
      </c>
      <c r="I31" s="179"/>
      <c r="J31" s="48" t="e">
        <f ca="1">K22*(F31/100)</f>
        <v>#DIV/0!</v>
      </c>
      <c r="K31" s="108" t="s">
        <v>45</v>
      </c>
      <c r="L31" s="11"/>
      <c r="M31" s="11"/>
      <c r="N31" s="11"/>
      <c r="O31" s="12"/>
    </row>
    <row r="32" spans="1:15" x14ac:dyDescent="0.3">
      <c r="A32" s="13"/>
      <c r="B32" s="39" t="s">
        <v>42</v>
      </c>
      <c r="C32" s="180">
        <f ca="1">SUM(C28:E31)</f>
        <v>0</v>
      </c>
      <c r="D32" s="181"/>
      <c r="E32" s="181"/>
      <c r="F32" s="182" t="e">
        <f ca="1">SUM(F28:G31)</f>
        <v>#DIV/0!</v>
      </c>
      <c r="G32" s="181"/>
      <c r="H32" s="180" t="e">
        <f ca="1">SUM(H28:I31)</f>
        <v>#DIV/0!</v>
      </c>
      <c r="I32" s="181"/>
      <c r="J32" s="46" t="e">
        <f ca="1">SUM(J28:J31)</f>
        <v>#DIV/0!</v>
      </c>
      <c r="K32" s="14"/>
      <c r="L32" s="14"/>
      <c r="M32" s="14"/>
      <c r="N32" s="14"/>
      <c r="O32" s="15"/>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6" spans="1:15" x14ac:dyDescent="0.3">
      <c r="O36" s="71"/>
    </row>
    <row r="37" spans="1:15" x14ac:dyDescent="0.3">
      <c r="A37" s="17" t="s">
        <v>29</v>
      </c>
      <c r="B37" s="16"/>
      <c r="C37" s="16"/>
      <c r="D37" s="16"/>
      <c r="E37" s="16"/>
      <c r="F37" s="16"/>
      <c r="G37" s="16"/>
      <c r="H37" s="16"/>
      <c r="I37" s="16"/>
      <c r="J37" s="16"/>
      <c r="K37" s="16"/>
      <c r="L37" s="16"/>
      <c r="M37" s="16"/>
      <c r="N37" s="16"/>
      <c r="O37" s="81"/>
    </row>
    <row r="38" spans="1:15" x14ac:dyDescent="0.3">
      <c r="A38" s="19"/>
      <c r="B38" s="6"/>
      <c r="C38" s="6"/>
      <c r="D38" s="6"/>
      <c r="E38" s="6"/>
      <c r="F38" s="6"/>
      <c r="G38" s="6"/>
      <c r="H38" s="6"/>
      <c r="I38" s="6"/>
      <c r="J38" s="6"/>
      <c r="K38" s="6"/>
      <c r="L38" s="6"/>
      <c r="M38" s="6"/>
      <c r="N38" s="6"/>
      <c r="O38" s="82"/>
    </row>
    <row r="39" spans="1:15" x14ac:dyDescent="0.3">
      <c r="A39" s="19"/>
      <c r="B39" s="6"/>
      <c r="C39" s="6"/>
      <c r="D39" s="6"/>
      <c r="E39" s="6"/>
      <c r="F39" s="6"/>
      <c r="G39" s="6"/>
      <c r="H39" s="6"/>
      <c r="I39" s="6"/>
      <c r="J39" s="6"/>
      <c r="K39" s="6"/>
      <c r="L39" s="74" t="s">
        <v>25</v>
      </c>
      <c r="M39" s="236" t="s">
        <v>9</v>
      </c>
      <c r="N39" s="237"/>
      <c r="O39" s="83"/>
    </row>
    <row r="40" spans="1:15" x14ac:dyDescent="0.3">
      <c r="A40" s="19"/>
      <c r="B40" s="6"/>
      <c r="C40" s="6"/>
      <c r="D40" s="6"/>
      <c r="E40" s="6"/>
      <c r="F40" s="6"/>
      <c r="G40" s="6"/>
      <c r="H40" s="6"/>
      <c r="I40" s="6"/>
      <c r="J40" s="6"/>
      <c r="K40" s="6"/>
      <c r="L40" s="74" t="s">
        <v>10</v>
      </c>
      <c r="M40" s="236" t="s">
        <v>9</v>
      </c>
      <c r="N40" s="237"/>
      <c r="O40" s="82"/>
    </row>
    <row r="41" spans="1:15" x14ac:dyDescent="0.3">
      <c r="A41" s="19"/>
      <c r="B41" s="6"/>
      <c r="C41" s="6"/>
      <c r="D41" s="6"/>
      <c r="E41" s="6"/>
      <c r="F41" s="6"/>
      <c r="G41" s="6"/>
      <c r="H41" s="6"/>
      <c r="I41" s="6"/>
      <c r="J41" s="6"/>
      <c r="K41" s="6"/>
      <c r="L41" s="21"/>
      <c r="M41" s="6"/>
      <c r="N41" s="31"/>
      <c r="O41" s="82"/>
    </row>
    <row r="42" spans="1:15" x14ac:dyDescent="0.3">
      <c r="A42" s="19"/>
      <c r="B42" s="6"/>
      <c r="C42" s="6"/>
      <c r="D42" s="6"/>
      <c r="E42" s="6"/>
      <c r="F42" s="6"/>
      <c r="G42" s="6"/>
      <c r="H42" s="6"/>
      <c r="I42" s="6"/>
      <c r="J42" s="6"/>
      <c r="K42" s="6"/>
      <c r="L42" s="21"/>
      <c r="M42" s="6"/>
      <c r="N42" s="31"/>
      <c r="O42" s="82"/>
    </row>
    <row r="43" spans="1:15" x14ac:dyDescent="0.3">
      <c r="A43" s="19"/>
      <c r="B43" s="6"/>
      <c r="C43" s="6"/>
      <c r="D43" s="6"/>
      <c r="E43" s="7" t="s">
        <v>27</v>
      </c>
      <c r="F43" s="8"/>
      <c r="G43" s="8"/>
      <c r="H43" s="8"/>
      <c r="I43" s="8"/>
      <c r="J43" s="8"/>
      <c r="K43" s="9"/>
      <c r="L43" s="21"/>
      <c r="M43" s="6"/>
      <c r="N43" s="31"/>
      <c r="O43" s="82"/>
    </row>
    <row r="44" spans="1:15" x14ac:dyDescent="0.3">
      <c r="A44" s="19"/>
      <c r="B44" s="6"/>
      <c r="C44" s="6"/>
      <c r="D44" s="6"/>
      <c r="E44" s="10"/>
      <c r="F44" s="11"/>
      <c r="G44" s="258" t="s">
        <v>51</v>
      </c>
      <c r="H44" s="258"/>
      <c r="I44" s="60">
        <f>O4</f>
        <v>0</v>
      </c>
      <c r="J44" s="174" t="e">
        <f ca="1">SUM(J28:J30)</f>
        <v>#DIV/0!</v>
      </c>
      <c r="K44" s="175"/>
      <c r="L44" s="21"/>
      <c r="M44" s="6"/>
      <c r="N44" s="31"/>
      <c r="O44" s="82"/>
    </row>
    <row r="45" spans="1:15" x14ac:dyDescent="0.3">
      <c r="A45" s="19"/>
      <c r="B45" s="6"/>
      <c r="C45" s="6"/>
      <c r="D45" s="6"/>
      <c r="E45" s="10"/>
      <c r="F45" s="11"/>
      <c r="G45" s="176" t="s">
        <v>52</v>
      </c>
      <c r="H45" s="176"/>
      <c r="I45" s="60">
        <f>O4</f>
        <v>0</v>
      </c>
      <c r="J45" s="174" t="e">
        <f ca="1">J31</f>
        <v>#DIV/0!</v>
      </c>
      <c r="K45" s="175"/>
      <c r="L45" s="21"/>
      <c r="M45" s="6"/>
      <c r="N45" s="31"/>
      <c r="O45" s="82"/>
    </row>
    <row r="46" spans="1:15" x14ac:dyDescent="0.3">
      <c r="A46" s="19"/>
      <c r="B46" s="6"/>
      <c r="C46" s="6"/>
      <c r="D46" s="6"/>
      <c r="E46" s="53"/>
      <c r="F46" s="53"/>
      <c r="G46" s="53"/>
      <c r="H46" s="53"/>
      <c r="I46" s="56" t="s">
        <v>54</v>
      </c>
      <c r="J46" s="239" t="e">
        <f ca="1">SUM(J44:K45)</f>
        <v>#DIV/0!</v>
      </c>
      <c r="K46" s="239"/>
      <c r="L46" s="21"/>
      <c r="M46" s="6"/>
      <c r="N46" s="31"/>
      <c r="O46" s="82"/>
    </row>
    <row r="47" spans="1:15" x14ac:dyDescent="0.3">
      <c r="A47" s="19"/>
      <c r="B47" s="6"/>
      <c r="C47" s="6"/>
      <c r="D47" s="6"/>
      <c r="E47" s="54"/>
      <c r="F47" s="54"/>
      <c r="G47" s="54"/>
      <c r="H47" s="54"/>
      <c r="I47" s="55"/>
      <c r="J47" s="173"/>
      <c r="K47" s="173"/>
      <c r="L47" s="21"/>
      <c r="M47" s="6"/>
      <c r="N47" s="31"/>
      <c r="O47" s="82"/>
    </row>
    <row r="48" spans="1:15" x14ac:dyDescent="0.3">
      <c r="A48" s="19" t="s">
        <v>62</v>
      </c>
      <c r="C48" s="6"/>
      <c r="D48" s="6"/>
      <c r="E48" s="6"/>
      <c r="F48" s="6"/>
      <c r="G48" s="6"/>
      <c r="H48" s="6"/>
      <c r="I48" s="6"/>
      <c r="J48" s="6"/>
      <c r="K48" s="21"/>
      <c r="L48" s="6"/>
      <c r="M48" s="31"/>
      <c r="O48" s="82"/>
    </row>
    <row r="49" spans="1:15" ht="15.75" customHeight="1" x14ac:dyDescent="0.3">
      <c r="A49" s="105"/>
      <c r="D49" s="104"/>
      <c r="E49" s="104"/>
      <c r="F49" s="104"/>
      <c r="G49" s="104"/>
      <c r="H49" s="104"/>
      <c r="I49" s="104"/>
      <c r="J49" s="104"/>
      <c r="K49" s="104"/>
      <c r="L49" s="104"/>
      <c r="M49" s="104"/>
      <c r="N49" s="104"/>
      <c r="O49" s="82"/>
    </row>
    <row r="50" spans="1:15" ht="15.75" customHeight="1" x14ac:dyDescent="0.3">
      <c r="A50" s="105" t="s">
        <v>63</v>
      </c>
      <c r="B50" s="6"/>
      <c r="D50" s="104"/>
      <c r="E50" s="104"/>
      <c r="F50" s="104"/>
      <c r="G50" s="104"/>
      <c r="H50" s="104"/>
      <c r="I50" s="104"/>
      <c r="J50" s="104"/>
      <c r="K50" s="104"/>
      <c r="L50" s="104"/>
      <c r="M50" s="104"/>
      <c r="N50" s="104"/>
      <c r="O50" s="82"/>
    </row>
    <row r="51" spans="1:15" ht="15.75" customHeight="1" x14ac:dyDescent="0.3">
      <c r="A51" s="105"/>
      <c r="B51" s="6"/>
      <c r="C51" s="104"/>
      <c r="D51" s="104"/>
      <c r="E51" s="104"/>
      <c r="F51" s="104"/>
      <c r="G51" s="104"/>
      <c r="H51" s="104"/>
      <c r="I51" s="104"/>
      <c r="J51" s="104"/>
      <c r="K51" s="104"/>
      <c r="L51" s="104"/>
      <c r="M51" s="104"/>
      <c r="N51" s="104"/>
      <c r="O51" s="82"/>
    </row>
    <row r="52" spans="1:15" x14ac:dyDescent="0.3">
      <c r="A52" s="106" t="s">
        <v>64</v>
      </c>
      <c r="B52" s="6"/>
      <c r="C52" s="104"/>
      <c r="D52" s="104"/>
      <c r="E52" s="104"/>
      <c r="F52" s="104"/>
      <c r="G52" s="104"/>
      <c r="H52" s="104"/>
      <c r="I52" s="104"/>
      <c r="J52" s="104"/>
      <c r="K52" s="104"/>
      <c r="L52" s="104"/>
      <c r="M52" s="104"/>
      <c r="N52" s="104"/>
      <c r="O52" s="82"/>
    </row>
    <row r="53" spans="1:15" x14ac:dyDescent="0.3">
      <c r="A53" s="19"/>
      <c r="B53" s="6"/>
      <c r="C53" s="104"/>
      <c r="D53" s="104"/>
      <c r="E53" s="104"/>
      <c r="F53" s="104"/>
      <c r="G53" s="104"/>
      <c r="H53" s="104"/>
      <c r="I53" s="104"/>
      <c r="J53" s="104"/>
      <c r="K53" s="104"/>
      <c r="L53" s="104"/>
      <c r="M53" s="104"/>
      <c r="N53" s="104"/>
      <c r="O53" s="82"/>
    </row>
    <row r="54" spans="1:15" x14ac:dyDescent="0.3">
      <c r="A54" s="19" t="s">
        <v>65</v>
      </c>
      <c r="B54" s="6"/>
      <c r="C54" s="104"/>
      <c r="D54" s="104"/>
      <c r="E54" s="104"/>
      <c r="F54" s="104"/>
      <c r="G54" s="104"/>
      <c r="H54" s="104"/>
      <c r="I54" s="104"/>
      <c r="J54" s="104"/>
      <c r="K54" s="104"/>
      <c r="L54" s="104"/>
      <c r="M54" s="104"/>
      <c r="N54" s="104"/>
      <c r="O54" s="82"/>
    </row>
    <row r="55" spans="1:15" x14ac:dyDescent="0.3">
      <c r="A55" s="19"/>
      <c r="B55" s="6"/>
      <c r="C55" s="6"/>
      <c r="D55" s="6"/>
      <c r="E55" s="6"/>
      <c r="F55" s="6"/>
      <c r="G55" s="6"/>
      <c r="H55" s="6"/>
      <c r="I55" s="6"/>
      <c r="J55" s="6"/>
      <c r="K55" s="6"/>
      <c r="L55" s="6"/>
      <c r="M55" s="6"/>
      <c r="N55" s="6"/>
      <c r="O55" s="82"/>
    </row>
    <row r="56" spans="1:15" x14ac:dyDescent="0.3">
      <c r="A56" s="19"/>
      <c r="B56" s="6"/>
      <c r="C56" s="183"/>
      <c r="D56" s="183"/>
      <c r="E56" s="183"/>
      <c r="F56" s="183"/>
      <c r="G56" s="6"/>
      <c r="H56" s="183"/>
      <c r="I56" s="183"/>
      <c r="J56" s="183"/>
      <c r="K56" s="183"/>
      <c r="L56" s="6"/>
      <c r="M56" s="183"/>
      <c r="N56" s="183"/>
      <c r="O56" s="82"/>
    </row>
    <row r="57" spans="1:15" x14ac:dyDescent="0.3">
      <c r="A57" s="19"/>
      <c r="B57" s="6"/>
      <c r="C57" s="184" t="s">
        <v>11</v>
      </c>
      <c r="D57" s="184"/>
      <c r="E57" s="184"/>
      <c r="F57" s="184"/>
      <c r="G57" s="6"/>
      <c r="H57" s="185" t="s">
        <v>12</v>
      </c>
      <c r="I57" s="185"/>
      <c r="J57" s="185"/>
      <c r="K57" s="185"/>
      <c r="L57" s="6"/>
      <c r="M57" s="185" t="s">
        <v>13</v>
      </c>
      <c r="N57" s="185"/>
      <c r="O57" s="82"/>
    </row>
    <row r="58" spans="1:15" x14ac:dyDescent="0.3">
      <c r="A58" s="19"/>
      <c r="B58" s="6"/>
      <c r="C58" s="6"/>
      <c r="D58" s="6"/>
      <c r="E58" s="6"/>
      <c r="F58" s="6"/>
      <c r="G58" s="6"/>
      <c r="H58" s="238" t="s">
        <v>14</v>
      </c>
      <c r="I58" s="238"/>
      <c r="J58" s="238"/>
      <c r="K58" s="238"/>
      <c r="L58" s="6"/>
      <c r="M58" s="6"/>
      <c r="N58" s="6"/>
      <c r="O58" s="82"/>
    </row>
    <row r="59" spans="1:15" x14ac:dyDescent="0.3">
      <c r="A59" s="19"/>
      <c r="B59" s="6"/>
      <c r="C59" s="185"/>
      <c r="D59" s="185"/>
      <c r="E59" s="185"/>
      <c r="F59" s="185"/>
      <c r="G59" s="6"/>
      <c r="H59" s="6"/>
      <c r="I59" s="6"/>
      <c r="J59" s="6"/>
      <c r="K59" s="6"/>
      <c r="L59" s="6"/>
      <c r="M59" s="6"/>
      <c r="N59" s="6"/>
      <c r="O59" s="82"/>
    </row>
    <row r="60" spans="1:15" x14ac:dyDescent="0.3">
      <c r="A60" s="19"/>
      <c r="B60" s="6"/>
      <c r="C60" s="183"/>
      <c r="D60" s="183"/>
      <c r="E60" s="183"/>
      <c r="F60" s="183"/>
      <c r="G60" s="6"/>
      <c r="H60" s="183"/>
      <c r="I60" s="183"/>
      <c r="J60" s="183"/>
      <c r="K60" s="183"/>
      <c r="L60" s="6"/>
      <c r="M60" s="183"/>
      <c r="N60" s="183"/>
      <c r="O60" s="82"/>
    </row>
    <row r="61" spans="1:15" x14ac:dyDescent="0.3">
      <c r="A61" s="19"/>
      <c r="B61" s="6"/>
      <c r="C61" s="184" t="s">
        <v>11</v>
      </c>
      <c r="D61" s="184"/>
      <c r="E61" s="184"/>
      <c r="F61" s="184"/>
      <c r="G61" s="6"/>
      <c r="H61" s="185" t="s">
        <v>12</v>
      </c>
      <c r="I61" s="185"/>
      <c r="J61" s="185"/>
      <c r="K61" s="185"/>
      <c r="L61" s="6"/>
      <c r="M61" s="185" t="s">
        <v>13</v>
      </c>
      <c r="N61" s="185"/>
      <c r="O61" s="82"/>
    </row>
    <row r="62" spans="1:15" x14ac:dyDescent="0.3">
      <c r="A62" s="19"/>
      <c r="B62" s="6"/>
      <c r="C62" s="6"/>
      <c r="D62" s="6"/>
      <c r="E62" s="6"/>
      <c r="F62" s="6"/>
      <c r="G62" s="6"/>
      <c r="H62" s="238" t="s">
        <v>15</v>
      </c>
      <c r="I62" s="238"/>
      <c r="J62" s="238"/>
      <c r="K62" s="238"/>
      <c r="L62" s="6"/>
      <c r="M62" s="6"/>
      <c r="N62" s="6"/>
      <c r="O62" s="82"/>
    </row>
    <row r="63" spans="1:15" x14ac:dyDescent="0.3">
      <c r="A63" s="22"/>
      <c r="B63" s="23"/>
      <c r="C63" s="38"/>
      <c r="D63" s="38"/>
      <c r="E63" s="38"/>
      <c r="F63" s="38"/>
      <c r="G63" s="23"/>
      <c r="H63" s="23"/>
      <c r="I63" s="23"/>
      <c r="J63" s="23"/>
      <c r="K63" s="23"/>
      <c r="L63" s="23"/>
      <c r="M63" s="84"/>
      <c r="N63" s="23"/>
      <c r="O63" s="85"/>
    </row>
    <row r="64" spans="1:15" x14ac:dyDescent="0.3">
      <c r="A64" s="6"/>
      <c r="B64" s="6"/>
      <c r="C64" s="185"/>
      <c r="D64" s="185"/>
      <c r="E64" s="185"/>
      <c r="F64" s="185"/>
      <c r="G64" s="6"/>
      <c r="H64" s="185"/>
      <c r="I64" s="185"/>
      <c r="J64" s="185"/>
      <c r="K64" s="185"/>
      <c r="L64" s="6"/>
      <c r="M64" s="185"/>
      <c r="N64" s="185"/>
    </row>
    <row r="65" spans="1:17" ht="15" customHeight="1" x14ac:dyDescent="0.3">
      <c r="A65" s="6"/>
      <c r="B65" s="6"/>
      <c r="C65" s="6"/>
      <c r="D65" s="6"/>
      <c r="E65" s="6"/>
      <c r="F65" s="6"/>
      <c r="G65" s="6"/>
      <c r="H65" s="6"/>
      <c r="I65" s="6"/>
      <c r="J65" s="6"/>
      <c r="K65" s="6"/>
      <c r="L65" s="6"/>
      <c r="M65" s="6"/>
      <c r="N65" s="6"/>
      <c r="O65" s="6"/>
    </row>
    <row r="66" spans="1:17" ht="15" customHeight="1" x14ac:dyDescent="0.3">
      <c r="A66" s="170" t="s">
        <v>30</v>
      </c>
      <c r="B66" s="171"/>
      <c r="C66" s="171"/>
      <c r="D66" s="171"/>
      <c r="E66" s="171"/>
      <c r="F66" s="171"/>
      <c r="G66" s="171"/>
      <c r="H66" s="171"/>
      <c r="I66" s="171"/>
      <c r="J66" s="171"/>
      <c r="K66" s="171"/>
      <c r="L66" s="171"/>
      <c r="M66" s="171"/>
      <c r="N66" s="171"/>
      <c r="O66" s="171"/>
      <c r="P66" s="171"/>
      <c r="Q66" s="172"/>
    </row>
    <row r="67" spans="1:17" s="2" customFormat="1" ht="15" customHeight="1" x14ac:dyDescent="0.25">
      <c r="A67" s="177" t="s">
        <v>56</v>
      </c>
      <c r="B67" s="229" t="s">
        <v>57</v>
      </c>
      <c r="C67" s="230"/>
      <c r="D67" s="177" t="s">
        <v>31</v>
      </c>
      <c r="E67" s="177" t="s">
        <v>32</v>
      </c>
      <c r="F67" s="177" t="s">
        <v>33</v>
      </c>
      <c r="G67" s="177" t="s">
        <v>34</v>
      </c>
      <c r="H67" s="233" t="s">
        <v>35</v>
      </c>
      <c r="I67" s="234"/>
      <c r="J67" s="235"/>
      <c r="K67" s="177" t="s">
        <v>36</v>
      </c>
      <c r="L67" s="177" t="s">
        <v>37</v>
      </c>
      <c r="M67" s="153" t="s">
        <v>66</v>
      </c>
      <c r="N67" s="152" t="s">
        <v>38</v>
      </c>
      <c r="O67" s="177" t="s">
        <v>39</v>
      </c>
      <c r="Q67" s="169" t="s">
        <v>58</v>
      </c>
    </row>
    <row r="68" spans="1:17" s="2" customFormat="1" ht="15" customHeight="1" x14ac:dyDescent="0.25">
      <c r="A68" s="177"/>
      <c r="B68" s="229"/>
      <c r="C68" s="230"/>
      <c r="D68" s="177"/>
      <c r="E68" s="177"/>
      <c r="F68" s="177"/>
      <c r="G68" s="177"/>
      <c r="H68" s="233"/>
      <c r="I68" s="234"/>
      <c r="J68" s="235"/>
      <c r="K68" s="177"/>
      <c r="L68" s="177"/>
      <c r="M68" s="153"/>
      <c r="N68" s="152"/>
      <c r="O68" s="177"/>
      <c r="Q68" s="158"/>
    </row>
    <row r="69" spans="1:17" s="2" customFormat="1" ht="15.75" customHeight="1" thickBot="1" x14ac:dyDescent="0.3">
      <c r="A69" s="177"/>
      <c r="B69" s="229"/>
      <c r="C69" s="230"/>
      <c r="D69" s="177"/>
      <c r="E69" s="177"/>
      <c r="F69" s="177"/>
      <c r="G69" s="177"/>
      <c r="H69" s="61" t="s">
        <v>5</v>
      </c>
      <c r="I69" s="61" t="s">
        <v>6</v>
      </c>
      <c r="J69" s="61" t="s">
        <v>7</v>
      </c>
      <c r="K69" s="177"/>
      <c r="L69" s="177"/>
      <c r="M69" s="153"/>
      <c r="N69" s="152"/>
      <c r="O69" s="177"/>
      <c r="Q69" s="158"/>
    </row>
    <row r="70" spans="1:17" s="2" customFormat="1" ht="15" customHeight="1" thickBot="1" x14ac:dyDescent="0.3">
      <c r="A70" s="110"/>
      <c r="B70" s="121"/>
      <c r="C70" s="122"/>
      <c r="D70" s="246" t="s">
        <v>9</v>
      </c>
      <c r="E70" s="127"/>
      <c r="F70" s="125"/>
      <c r="G70" s="127"/>
      <c r="H70" s="36"/>
      <c r="I70" s="37"/>
      <c r="J70" s="62"/>
      <c r="K70" s="140">
        <f>SUM(I70:J71)</f>
        <v>0</v>
      </c>
      <c r="L70" s="143">
        <v>0</v>
      </c>
      <c r="M70" s="139">
        <v>1</v>
      </c>
      <c r="N70" s="140">
        <f>IF(B70&lt;2011, L70*0.0025, 0)</f>
        <v>0</v>
      </c>
      <c r="O70" s="140">
        <f>(M70*K70)-N70</f>
        <v>0</v>
      </c>
      <c r="P70" s="69"/>
      <c r="Q70" s="157">
        <f>IF(B70&lt;2011, O70*0.18, O70*0.16)</f>
        <v>0</v>
      </c>
    </row>
    <row r="71" spans="1:17" s="2" customFormat="1" ht="15" customHeight="1" thickBot="1" x14ac:dyDescent="0.3">
      <c r="A71" s="111"/>
      <c r="B71" s="123"/>
      <c r="C71" s="124"/>
      <c r="D71" s="246"/>
      <c r="E71" s="128"/>
      <c r="F71" s="126"/>
      <c r="G71" s="128"/>
      <c r="H71" s="34"/>
      <c r="I71" s="35"/>
      <c r="J71" s="63"/>
      <c r="K71" s="140"/>
      <c r="L71" s="143"/>
      <c r="M71" s="139"/>
      <c r="N71" s="140"/>
      <c r="O71" s="140"/>
      <c r="P71" s="69"/>
      <c r="Q71" s="157"/>
    </row>
    <row r="72" spans="1:17" s="2" customFormat="1" ht="15" customHeight="1" thickBot="1" x14ac:dyDescent="0.3">
      <c r="A72" s="110"/>
      <c r="B72" s="112"/>
      <c r="C72" s="113"/>
      <c r="D72" s="116" t="s">
        <v>9</v>
      </c>
      <c r="E72" s="127"/>
      <c r="F72" s="125"/>
      <c r="G72" s="127"/>
      <c r="H72" s="36"/>
      <c r="I72" s="37"/>
      <c r="J72" s="62"/>
      <c r="K72" s="140">
        <f t="shared" ref="K72" si="0">SUM(I72:J73)</f>
        <v>0</v>
      </c>
      <c r="L72" s="143">
        <v>0</v>
      </c>
      <c r="M72" s="139">
        <v>1</v>
      </c>
      <c r="N72" s="140">
        <f>IF(B72&lt;2011, L72*0.0025, 0)</f>
        <v>0</v>
      </c>
      <c r="O72" s="140">
        <f t="shared" ref="O72" si="1">(M72*K72)-N72</f>
        <v>0</v>
      </c>
      <c r="P72" s="69"/>
      <c r="Q72" s="157">
        <f t="shared" ref="Q72" si="2">IF(B72&lt;2011, O72*0.18, O72*0.16)</f>
        <v>0</v>
      </c>
    </row>
    <row r="73" spans="1:17" s="2" customFormat="1" ht="15" customHeight="1" thickBot="1" x14ac:dyDescent="0.3">
      <c r="A73" s="111"/>
      <c r="B73" s="114"/>
      <c r="C73" s="115"/>
      <c r="D73" s="117"/>
      <c r="E73" s="128"/>
      <c r="F73" s="126"/>
      <c r="G73" s="128"/>
      <c r="H73" s="34"/>
      <c r="I73" s="35"/>
      <c r="J73" s="63"/>
      <c r="K73" s="140"/>
      <c r="L73" s="143"/>
      <c r="M73" s="139"/>
      <c r="N73" s="140"/>
      <c r="O73" s="140"/>
      <c r="P73" s="69"/>
      <c r="Q73" s="157"/>
    </row>
    <row r="74" spans="1:17" s="2" customFormat="1" ht="15" customHeight="1" thickBot="1" x14ac:dyDescent="0.3">
      <c r="A74" s="110"/>
      <c r="B74" s="112"/>
      <c r="C74" s="113"/>
      <c r="D74" s="116" t="s">
        <v>9</v>
      </c>
      <c r="E74" s="127"/>
      <c r="F74" s="125"/>
      <c r="G74" s="127"/>
      <c r="H74" s="36"/>
      <c r="I74" s="37"/>
      <c r="J74" s="62"/>
      <c r="K74" s="140">
        <f t="shared" ref="K74:K92" si="3">SUM(I74:J75)</f>
        <v>0</v>
      </c>
      <c r="L74" s="143">
        <v>0</v>
      </c>
      <c r="M74" s="139">
        <v>1</v>
      </c>
      <c r="N74" s="140">
        <f>IF(B74&lt;2011, L74*0.0025, 0)</f>
        <v>0</v>
      </c>
      <c r="O74" s="140">
        <f t="shared" ref="O74" si="4">(M74*K74)-N74</f>
        <v>0</v>
      </c>
      <c r="P74" s="69"/>
      <c r="Q74" s="157">
        <f t="shared" ref="Q74" si="5">IF(B74&lt;2011, O74*0.18, O74*0.16)</f>
        <v>0</v>
      </c>
    </row>
    <row r="75" spans="1:17" s="2" customFormat="1" ht="15" customHeight="1" thickBot="1" x14ac:dyDescent="0.3">
      <c r="A75" s="111"/>
      <c r="B75" s="114"/>
      <c r="C75" s="115"/>
      <c r="D75" s="117"/>
      <c r="E75" s="128"/>
      <c r="F75" s="126"/>
      <c r="G75" s="128"/>
      <c r="H75" s="34"/>
      <c r="I75" s="35"/>
      <c r="J75" s="63"/>
      <c r="K75" s="140"/>
      <c r="L75" s="143"/>
      <c r="M75" s="139"/>
      <c r="N75" s="140"/>
      <c r="O75" s="140"/>
      <c r="P75" s="69"/>
      <c r="Q75" s="157"/>
    </row>
    <row r="76" spans="1:17" s="2" customFormat="1" ht="15" customHeight="1" thickBot="1" x14ac:dyDescent="0.3">
      <c r="A76" s="110"/>
      <c r="B76" s="112"/>
      <c r="C76" s="113"/>
      <c r="D76" s="116" t="s">
        <v>9</v>
      </c>
      <c r="E76" s="127"/>
      <c r="F76" s="125"/>
      <c r="G76" s="127"/>
      <c r="H76" s="36"/>
      <c r="I76" s="37"/>
      <c r="J76" s="62"/>
      <c r="K76" s="140">
        <f t="shared" si="3"/>
        <v>0</v>
      </c>
      <c r="L76" s="143">
        <v>0</v>
      </c>
      <c r="M76" s="139">
        <v>1</v>
      </c>
      <c r="N76" s="140">
        <f>IF(B76&lt;2011, L76*0.0025, 0)</f>
        <v>0</v>
      </c>
      <c r="O76" s="140">
        <f t="shared" ref="O76" si="6">(M76*K76)-N76</f>
        <v>0</v>
      </c>
      <c r="P76" s="69"/>
      <c r="Q76" s="157">
        <f t="shared" ref="Q76" si="7">IF(B76&lt;2011, O76*0.18, O76*0.16)</f>
        <v>0</v>
      </c>
    </row>
    <row r="77" spans="1:17" s="2" customFormat="1" ht="15" customHeight="1" thickBot="1" x14ac:dyDescent="0.3">
      <c r="A77" s="111"/>
      <c r="B77" s="114"/>
      <c r="C77" s="115"/>
      <c r="D77" s="117"/>
      <c r="E77" s="128"/>
      <c r="F77" s="126"/>
      <c r="G77" s="128"/>
      <c r="H77" s="34"/>
      <c r="I77" s="35"/>
      <c r="J77" s="63"/>
      <c r="K77" s="140"/>
      <c r="L77" s="143"/>
      <c r="M77" s="139"/>
      <c r="N77" s="140"/>
      <c r="O77" s="140"/>
      <c r="P77" s="69"/>
      <c r="Q77" s="157"/>
    </row>
    <row r="78" spans="1:17" s="2" customFormat="1" ht="15" customHeight="1" thickBot="1" x14ac:dyDescent="0.3">
      <c r="A78" s="110"/>
      <c r="B78" s="112"/>
      <c r="C78" s="113"/>
      <c r="D78" s="116" t="s">
        <v>9</v>
      </c>
      <c r="E78" s="118"/>
      <c r="F78" s="119"/>
      <c r="G78" s="118"/>
      <c r="H78" s="36"/>
      <c r="I78" s="37"/>
      <c r="J78" s="62"/>
      <c r="K78" s="140">
        <f t="shared" si="3"/>
        <v>0</v>
      </c>
      <c r="L78" s="143">
        <v>0</v>
      </c>
      <c r="M78" s="139">
        <v>1</v>
      </c>
      <c r="N78" s="140">
        <f t="shared" ref="N78" si="8">IF(B78&lt;2011, L78*0.0025, 0)</f>
        <v>0</v>
      </c>
      <c r="O78" s="140">
        <f t="shared" ref="O78" si="9">(M78*K78)-N78</f>
        <v>0</v>
      </c>
      <c r="P78" s="69"/>
      <c r="Q78" s="192">
        <f>IF(B94&lt;2011, O78*0.18, O78*0.16)</f>
        <v>0</v>
      </c>
    </row>
    <row r="79" spans="1:17" s="2" customFormat="1" ht="15" customHeight="1" thickBot="1" x14ac:dyDescent="0.3">
      <c r="A79" s="111"/>
      <c r="B79" s="114"/>
      <c r="C79" s="115"/>
      <c r="D79" s="117"/>
      <c r="E79" s="118"/>
      <c r="F79" s="119"/>
      <c r="G79" s="118"/>
      <c r="H79" s="34"/>
      <c r="I79" s="35"/>
      <c r="J79" s="63"/>
      <c r="K79" s="140"/>
      <c r="L79" s="143"/>
      <c r="M79" s="139"/>
      <c r="N79" s="140"/>
      <c r="O79" s="140"/>
      <c r="P79" s="69"/>
      <c r="Q79" s="193"/>
    </row>
    <row r="80" spans="1:17" s="2" customFormat="1" ht="15" customHeight="1" thickBot="1" x14ac:dyDescent="0.3">
      <c r="A80" s="110"/>
      <c r="B80" s="112"/>
      <c r="C80" s="113"/>
      <c r="D80" s="116" t="s">
        <v>9</v>
      </c>
      <c r="E80" s="118"/>
      <c r="F80" s="240"/>
      <c r="G80" s="118"/>
      <c r="H80" s="36"/>
      <c r="I80" s="37"/>
      <c r="J80" s="62"/>
      <c r="K80" s="140">
        <f t="shared" si="3"/>
        <v>0</v>
      </c>
      <c r="L80" s="143">
        <v>0</v>
      </c>
      <c r="M80" s="139">
        <v>1</v>
      </c>
      <c r="N80" s="140">
        <f t="shared" ref="N80" si="10">IF(B80&lt;2011, L80*0.0025, 0)</f>
        <v>0</v>
      </c>
      <c r="O80" s="140">
        <f t="shared" ref="O80" si="11">(M80*K80)-N80</f>
        <v>0</v>
      </c>
      <c r="P80" s="69"/>
      <c r="Q80" s="192">
        <f>IF(B96&lt;2011, O80*0.18, O80*0.16)</f>
        <v>0</v>
      </c>
    </row>
    <row r="81" spans="1:17" s="2" customFormat="1" ht="15" customHeight="1" thickTop="1" thickBot="1" x14ac:dyDescent="0.3">
      <c r="A81" s="111"/>
      <c r="B81" s="114"/>
      <c r="C81" s="115"/>
      <c r="D81" s="117"/>
      <c r="E81" s="118"/>
      <c r="F81" s="241"/>
      <c r="G81" s="118"/>
      <c r="H81" s="34"/>
      <c r="I81" s="35"/>
      <c r="J81" s="63"/>
      <c r="K81" s="140"/>
      <c r="L81" s="143"/>
      <c r="M81" s="139"/>
      <c r="N81" s="140"/>
      <c r="O81" s="140"/>
      <c r="P81" s="69"/>
      <c r="Q81" s="193"/>
    </row>
    <row r="82" spans="1:17" s="2" customFormat="1" ht="15" customHeight="1" thickBot="1" x14ac:dyDescent="0.3">
      <c r="A82" s="110"/>
      <c r="B82" s="112"/>
      <c r="C82" s="113"/>
      <c r="D82" s="116" t="s">
        <v>9</v>
      </c>
      <c r="E82" s="242"/>
      <c r="F82" s="119"/>
      <c r="G82" s="245"/>
      <c r="H82" s="36"/>
      <c r="I82" s="37"/>
      <c r="J82" s="62"/>
      <c r="K82" s="140">
        <f t="shared" si="3"/>
        <v>0</v>
      </c>
      <c r="L82" s="143">
        <v>0</v>
      </c>
      <c r="M82" s="139">
        <v>1</v>
      </c>
      <c r="N82" s="140">
        <f t="shared" ref="N82" si="12">IF(B82&lt;2011, L82*0.0025, 0)</f>
        <v>0</v>
      </c>
      <c r="O82" s="140">
        <f t="shared" ref="O82" si="13">(M82*K82)-N82</f>
        <v>0</v>
      </c>
      <c r="P82" s="69"/>
      <c r="Q82" s="157">
        <f>IF(B78&lt;2011, O82*0.18, O82*0.16)</f>
        <v>0</v>
      </c>
    </row>
    <row r="83" spans="1:17" s="2" customFormat="1" ht="15" customHeight="1" thickTop="1" thickBot="1" x14ac:dyDescent="0.3">
      <c r="A83" s="111"/>
      <c r="B83" s="114"/>
      <c r="C83" s="115"/>
      <c r="D83" s="117"/>
      <c r="E83" s="243"/>
      <c r="F83" s="119"/>
      <c r="G83" s="243"/>
      <c r="H83" s="34"/>
      <c r="I83" s="35"/>
      <c r="J83" s="63"/>
      <c r="K83" s="140"/>
      <c r="L83" s="143"/>
      <c r="M83" s="139"/>
      <c r="N83" s="140"/>
      <c r="O83" s="140"/>
      <c r="P83" s="69"/>
      <c r="Q83" s="157"/>
    </row>
    <row r="84" spans="1:17" s="2" customFormat="1" ht="15" customHeight="1" thickBot="1" x14ac:dyDescent="0.3">
      <c r="A84" s="110"/>
      <c r="B84" s="112"/>
      <c r="C84" s="113"/>
      <c r="D84" s="116" t="s">
        <v>9</v>
      </c>
      <c r="E84" s="244"/>
      <c r="F84" s="240"/>
      <c r="G84" s="244"/>
      <c r="H84" s="36"/>
      <c r="I84" s="37"/>
      <c r="J84" s="62"/>
      <c r="K84" s="140">
        <f t="shared" si="3"/>
        <v>0</v>
      </c>
      <c r="L84" s="143">
        <v>0</v>
      </c>
      <c r="M84" s="139">
        <v>1</v>
      </c>
      <c r="N84" s="140">
        <f t="shared" ref="N84" si="14">IF(B84&lt;2011, L84*0.0025, 0)</f>
        <v>0</v>
      </c>
      <c r="O84" s="140">
        <f t="shared" ref="O84" si="15">(M84*K84)-N84</f>
        <v>0</v>
      </c>
      <c r="P84" s="69"/>
      <c r="Q84" s="157">
        <f>IF(B80&lt;2011, O84*0.18, O84*0.16)</f>
        <v>0</v>
      </c>
    </row>
    <row r="85" spans="1:17" s="2" customFormat="1" ht="15" customHeight="1" thickTop="1" thickBot="1" x14ac:dyDescent="0.3">
      <c r="A85" s="111"/>
      <c r="B85" s="114"/>
      <c r="C85" s="115"/>
      <c r="D85" s="117"/>
      <c r="E85" s="243"/>
      <c r="F85" s="241"/>
      <c r="G85" s="243"/>
      <c r="H85" s="34"/>
      <c r="I85" s="35"/>
      <c r="J85" s="63"/>
      <c r="K85" s="140"/>
      <c r="L85" s="143"/>
      <c r="M85" s="139"/>
      <c r="N85" s="140"/>
      <c r="O85" s="140"/>
      <c r="P85" s="69"/>
      <c r="Q85" s="157"/>
    </row>
    <row r="86" spans="1:17" s="2" customFormat="1" ht="15" customHeight="1" thickBot="1" x14ac:dyDescent="0.3">
      <c r="A86" s="110"/>
      <c r="B86" s="112"/>
      <c r="C86" s="113"/>
      <c r="D86" s="116" t="s">
        <v>9</v>
      </c>
      <c r="E86" s="118"/>
      <c r="F86" s="119"/>
      <c r="G86" s="118"/>
      <c r="H86" s="36"/>
      <c r="I86" s="37"/>
      <c r="J86" s="62"/>
      <c r="K86" s="140">
        <f t="shared" si="3"/>
        <v>0</v>
      </c>
      <c r="L86" s="143">
        <v>0</v>
      </c>
      <c r="M86" s="139">
        <v>1</v>
      </c>
      <c r="N86" s="140">
        <f t="shared" ref="N86" si="16">IF(B86&lt;2011, L86*0.0025, 0)</f>
        <v>0</v>
      </c>
      <c r="O86" s="140">
        <f t="shared" ref="O86" si="17">(M86*K86)-N86</f>
        <v>0</v>
      </c>
      <c r="P86" s="69"/>
      <c r="Q86" s="157">
        <f>IF(B82&lt;2011, O86*0.18, O86*0.16)</f>
        <v>0</v>
      </c>
    </row>
    <row r="87" spans="1:17" s="2" customFormat="1" ht="15" customHeight="1" thickBot="1" x14ac:dyDescent="0.3">
      <c r="A87" s="111"/>
      <c r="B87" s="114"/>
      <c r="C87" s="115"/>
      <c r="D87" s="117"/>
      <c r="E87" s="118"/>
      <c r="F87" s="119"/>
      <c r="G87" s="118"/>
      <c r="H87" s="34"/>
      <c r="I87" s="35"/>
      <c r="J87" s="63"/>
      <c r="K87" s="140"/>
      <c r="L87" s="143"/>
      <c r="M87" s="139"/>
      <c r="N87" s="140"/>
      <c r="O87" s="140"/>
      <c r="P87" s="69"/>
      <c r="Q87" s="157"/>
    </row>
    <row r="88" spans="1:17" s="2" customFormat="1" ht="15" customHeight="1" thickBot="1" x14ac:dyDescent="0.3">
      <c r="A88" s="110"/>
      <c r="B88" s="112"/>
      <c r="C88" s="113"/>
      <c r="D88" s="116" t="s">
        <v>9</v>
      </c>
      <c r="E88" s="118"/>
      <c r="F88" s="240"/>
      <c r="G88" s="118"/>
      <c r="H88" s="36"/>
      <c r="I88" s="37"/>
      <c r="J88" s="62"/>
      <c r="K88" s="140">
        <f t="shared" si="3"/>
        <v>0</v>
      </c>
      <c r="L88" s="143">
        <v>0</v>
      </c>
      <c r="M88" s="139">
        <v>1</v>
      </c>
      <c r="N88" s="140">
        <f t="shared" ref="N88" si="18">IF(B88&lt;2011, L88*0.0025, 0)</f>
        <v>0</v>
      </c>
      <c r="O88" s="140">
        <f t="shared" ref="O88" si="19">(M88*K88)-N88</f>
        <v>0</v>
      </c>
      <c r="P88" s="69"/>
      <c r="Q88" s="157">
        <f>IF(B84&lt;2011, O88*0.18, O88*0.16)</f>
        <v>0</v>
      </c>
    </row>
    <row r="89" spans="1:17" s="2" customFormat="1" ht="15" customHeight="1" thickTop="1" thickBot="1" x14ac:dyDescent="0.3">
      <c r="A89" s="111"/>
      <c r="B89" s="114"/>
      <c r="C89" s="115"/>
      <c r="D89" s="117"/>
      <c r="E89" s="118"/>
      <c r="F89" s="241"/>
      <c r="G89" s="118"/>
      <c r="H89" s="34"/>
      <c r="I89" s="35"/>
      <c r="J89" s="63"/>
      <c r="K89" s="140"/>
      <c r="L89" s="143"/>
      <c r="M89" s="139"/>
      <c r="N89" s="140"/>
      <c r="O89" s="140"/>
      <c r="P89" s="69"/>
      <c r="Q89" s="157"/>
    </row>
    <row r="90" spans="1:17" s="2" customFormat="1" ht="15" customHeight="1" thickBot="1" x14ac:dyDescent="0.3">
      <c r="A90" s="110"/>
      <c r="B90" s="112"/>
      <c r="C90" s="113"/>
      <c r="D90" s="116" t="s">
        <v>9</v>
      </c>
      <c r="E90" s="118"/>
      <c r="F90" s="119"/>
      <c r="G90" s="118"/>
      <c r="H90" s="36"/>
      <c r="I90" s="37"/>
      <c r="J90" s="62"/>
      <c r="K90" s="140">
        <f t="shared" si="3"/>
        <v>0</v>
      </c>
      <c r="L90" s="143">
        <v>0</v>
      </c>
      <c r="M90" s="139">
        <v>1</v>
      </c>
      <c r="N90" s="140">
        <f t="shared" ref="N90" si="20">IF(B90&lt;2011, L90*0.0025, 0)</f>
        <v>0</v>
      </c>
      <c r="O90" s="140">
        <f t="shared" ref="O90" si="21">(M90*K90)-N90</f>
        <v>0</v>
      </c>
      <c r="P90" s="69"/>
      <c r="Q90" s="157">
        <f>IF(B86&lt;2011, O90*0.18, O90*0.16)</f>
        <v>0</v>
      </c>
    </row>
    <row r="91" spans="1:17" s="2" customFormat="1" ht="15" customHeight="1" thickBot="1" x14ac:dyDescent="0.3">
      <c r="A91" s="111"/>
      <c r="B91" s="114"/>
      <c r="C91" s="115"/>
      <c r="D91" s="117"/>
      <c r="E91" s="118"/>
      <c r="F91" s="119"/>
      <c r="G91" s="118"/>
      <c r="H91" s="34"/>
      <c r="I91" s="35"/>
      <c r="J91" s="63"/>
      <c r="K91" s="140"/>
      <c r="L91" s="143"/>
      <c r="M91" s="139"/>
      <c r="N91" s="140"/>
      <c r="O91" s="140"/>
      <c r="P91" s="69"/>
      <c r="Q91" s="157"/>
    </row>
    <row r="92" spans="1:17" s="2" customFormat="1" ht="15" customHeight="1" thickBot="1" x14ac:dyDescent="0.3">
      <c r="A92" s="110"/>
      <c r="B92" s="112"/>
      <c r="C92" s="113"/>
      <c r="D92" s="116" t="s">
        <v>9</v>
      </c>
      <c r="E92" s="118"/>
      <c r="F92" s="119"/>
      <c r="G92" s="118"/>
      <c r="H92" s="36"/>
      <c r="I92" s="37"/>
      <c r="J92" s="62"/>
      <c r="K92" s="140">
        <f t="shared" si="3"/>
        <v>0</v>
      </c>
      <c r="L92" s="143">
        <v>0</v>
      </c>
      <c r="M92" s="139">
        <v>1</v>
      </c>
      <c r="N92" s="140">
        <f t="shared" ref="N92" si="22">IF(B92&lt;2011, L92*0.0025, 0)</f>
        <v>0</v>
      </c>
      <c r="O92" s="140">
        <f>(M92*K92)-N92</f>
        <v>0</v>
      </c>
      <c r="P92" s="69"/>
      <c r="Q92" s="157">
        <f>IF(B88&lt;2011, O92*0.18, O92*0.16)</f>
        <v>0</v>
      </c>
    </row>
    <row r="93" spans="1:17" s="2" customFormat="1" ht="15" customHeight="1" thickBot="1" x14ac:dyDescent="0.3">
      <c r="A93" s="111"/>
      <c r="B93" s="114"/>
      <c r="C93" s="115"/>
      <c r="D93" s="117"/>
      <c r="E93" s="118"/>
      <c r="F93" s="119"/>
      <c r="G93" s="118"/>
      <c r="H93" s="34"/>
      <c r="I93" s="35"/>
      <c r="J93" s="63"/>
      <c r="K93" s="140"/>
      <c r="L93" s="143"/>
      <c r="M93" s="139"/>
      <c r="N93" s="140"/>
      <c r="O93" s="140"/>
      <c r="P93" s="69"/>
      <c r="Q93" s="157"/>
    </row>
    <row r="94" spans="1:17" s="2" customFormat="1" ht="15" customHeight="1" thickBot="1" x14ac:dyDescent="0.3">
      <c r="A94" s="110"/>
      <c r="B94" s="121"/>
      <c r="C94" s="122"/>
      <c r="D94" s="116" t="s">
        <v>9</v>
      </c>
      <c r="E94" s="127"/>
      <c r="F94" s="125"/>
      <c r="G94" s="127"/>
      <c r="H94" s="36"/>
      <c r="I94" s="37"/>
      <c r="J94" s="62"/>
      <c r="K94" s="133">
        <f>SUM(I94:J95)</f>
        <v>0</v>
      </c>
      <c r="L94" s="131">
        <v>0</v>
      </c>
      <c r="M94" s="139">
        <v>1</v>
      </c>
      <c r="N94" s="133">
        <f>IF(B94&lt;2011, L94*0.0025, 0)</f>
        <v>0</v>
      </c>
      <c r="O94" s="140">
        <f t="shared" ref="O94" si="23">(M94*K94)-N94</f>
        <v>0</v>
      </c>
      <c r="P94" s="69"/>
      <c r="Q94" s="157">
        <f>IF(B90&lt;2011, O94*0.18, O94*0.16)</f>
        <v>0</v>
      </c>
    </row>
    <row r="95" spans="1:17" s="2" customFormat="1" ht="15" customHeight="1" thickBot="1" x14ac:dyDescent="0.3">
      <c r="A95" s="111"/>
      <c r="B95" s="123"/>
      <c r="C95" s="124"/>
      <c r="D95" s="117"/>
      <c r="E95" s="128"/>
      <c r="F95" s="126"/>
      <c r="G95" s="128"/>
      <c r="H95" s="34"/>
      <c r="I95" s="35"/>
      <c r="J95" s="63"/>
      <c r="K95" s="134"/>
      <c r="L95" s="132"/>
      <c r="M95" s="139"/>
      <c r="N95" s="134"/>
      <c r="O95" s="140"/>
      <c r="P95" s="69"/>
      <c r="Q95" s="157"/>
    </row>
    <row r="96" spans="1:17" s="2" customFormat="1" ht="15" customHeight="1" thickBot="1" x14ac:dyDescent="0.3">
      <c r="A96" s="110"/>
      <c r="B96" s="112"/>
      <c r="C96" s="113"/>
      <c r="D96" s="116" t="s">
        <v>9</v>
      </c>
      <c r="E96" s="135"/>
      <c r="F96" s="137"/>
      <c r="G96" s="135"/>
      <c r="H96" s="86"/>
      <c r="I96" s="87"/>
      <c r="J96" s="88"/>
      <c r="K96" s="133">
        <f>SUM(I96:J97)</f>
        <v>0</v>
      </c>
      <c r="L96" s="131">
        <v>0</v>
      </c>
      <c r="M96" s="139">
        <v>1</v>
      </c>
      <c r="N96" s="133">
        <f>IF(B96&lt;2011, L96*0.0025, 0)</f>
        <v>0</v>
      </c>
      <c r="O96" s="140">
        <f t="shared" ref="O96" si="24">(M96*K96)-N96</f>
        <v>0</v>
      </c>
      <c r="P96" s="69"/>
      <c r="Q96" s="157">
        <f>IF(B92&lt;2011, O96*0.18, O96*0.16)</f>
        <v>0</v>
      </c>
    </row>
    <row r="97" spans="1:17" s="2" customFormat="1" ht="15" customHeight="1" thickBot="1" x14ac:dyDescent="0.3">
      <c r="A97" s="111"/>
      <c r="B97" s="114"/>
      <c r="C97" s="115"/>
      <c r="D97" s="117"/>
      <c r="E97" s="136"/>
      <c r="F97" s="138"/>
      <c r="G97" s="136"/>
      <c r="H97" s="89"/>
      <c r="I97" s="90"/>
      <c r="J97" s="91"/>
      <c r="K97" s="134"/>
      <c r="L97" s="132"/>
      <c r="M97" s="139"/>
      <c r="N97" s="134"/>
      <c r="O97" s="140"/>
      <c r="P97" s="69"/>
      <c r="Q97" s="157"/>
    </row>
    <row r="98" spans="1:17" s="2" customFormat="1" ht="15" customHeight="1" thickBot="1" x14ac:dyDescent="0.35">
      <c r="A98" s="33"/>
      <c r="B98" s="33"/>
      <c r="C98" s="33"/>
      <c r="D98" s="33"/>
      <c r="E98" s="33"/>
      <c r="F98" s="33"/>
      <c r="G98" s="33"/>
      <c r="H98" s="33"/>
      <c r="I98" s="33"/>
      <c r="J98" s="33"/>
      <c r="K98" s="33"/>
      <c r="L98" s="96"/>
      <c r="M98" s="96"/>
      <c r="N98" s="96"/>
      <c r="O98" s="73">
        <f>SUM(O70:O97)</f>
        <v>0</v>
      </c>
      <c r="P98" s="76"/>
      <c r="Q98" s="77">
        <f>SUM(Q70:Q97)</f>
        <v>0</v>
      </c>
    </row>
    <row r="99" spans="1:17" ht="15" customHeight="1" thickBot="1" x14ac:dyDescent="0.35">
      <c r="A99" s="129" t="s">
        <v>30</v>
      </c>
      <c r="B99" s="130"/>
      <c r="C99" s="130"/>
      <c r="D99" s="130"/>
      <c r="E99" s="130"/>
      <c r="F99" s="130"/>
      <c r="G99" s="130"/>
      <c r="H99" s="130"/>
      <c r="I99" s="130"/>
      <c r="J99" s="130"/>
      <c r="K99" s="130"/>
      <c r="L99" s="130"/>
      <c r="M99" s="130"/>
      <c r="N99" s="130"/>
      <c r="O99" s="130"/>
      <c r="P99" s="94"/>
      <c r="Q99" s="95"/>
    </row>
    <row r="100" spans="1:17" x14ac:dyDescent="0.3">
      <c r="A100" s="177" t="s">
        <v>56</v>
      </c>
      <c r="B100" s="229" t="s">
        <v>57</v>
      </c>
      <c r="C100" s="230"/>
      <c r="D100" s="177" t="s">
        <v>31</v>
      </c>
      <c r="E100" s="177" t="s">
        <v>32</v>
      </c>
      <c r="F100" s="177" t="s">
        <v>33</v>
      </c>
      <c r="G100" s="177" t="s">
        <v>34</v>
      </c>
      <c r="H100" s="233" t="s">
        <v>35</v>
      </c>
      <c r="I100" s="234"/>
      <c r="J100" s="235"/>
      <c r="K100" s="177" t="s">
        <v>36</v>
      </c>
      <c r="L100" s="177" t="s">
        <v>37</v>
      </c>
      <c r="M100" s="153" t="s">
        <v>66</v>
      </c>
      <c r="N100" s="152" t="s">
        <v>38</v>
      </c>
      <c r="O100" s="177" t="s">
        <v>39</v>
      </c>
      <c r="Q100" s="158" t="s">
        <v>58</v>
      </c>
    </row>
    <row r="101" spans="1:17" x14ac:dyDescent="0.3">
      <c r="A101" s="177"/>
      <c r="B101" s="229"/>
      <c r="C101" s="230"/>
      <c r="D101" s="177"/>
      <c r="E101" s="177"/>
      <c r="F101" s="177"/>
      <c r="G101" s="177"/>
      <c r="H101" s="233"/>
      <c r="I101" s="234"/>
      <c r="J101" s="235"/>
      <c r="K101" s="177"/>
      <c r="L101" s="177"/>
      <c r="M101" s="153"/>
      <c r="N101" s="152"/>
      <c r="O101" s="177"/>
      <c r="Q101" s="158"/>
    </row>
    <row r="102" spans="1:17" ht="16.5" thickBot="1" x14ac:dyDescent="0.35">
      <c r="A102" s="228"/>
      <c r="B102" s="231"/>
      <c r="C102" s="232"/>
      <c r="D102" s="177"/>
      <c r="E102" s="177"/>
      <c r="F102" s="177"/>
      <c r="G102" s="177"/>
      <c r="H102" s="61" t="s">
        <v>5</v>
      </c>
      <c r="I102" s="61" t="s">
        <v>6</v>
      </c>
      <c r="J102" s="61" t="s">
        <v>7</v>
      </c>
      <c r="K102" s="177"/>
      <c r="L102" s="177"/>
      <c r="M102" s="153"/>
      <c r="N102" s="152"/>
      <c r="O102" s="177"/>
      <c r="Q102" s="158"/>
    </row>
    <row r="103" spans="1:17" ht="16.5" thickBot="1" x14ac:dyDescent="0.35">
      <c r="A103" s="110"/>
      <c r="B103" s="112"/>
      <c r="C103" s="113"/>
      <c r="D103" s="116" t="s">
        <v>9</v>
      </c>
      <c r="E103" s="92"/>
      <c r="F103" s="97"/>
      <c r="G103" s="99"/>
      <c r="H103" s="36"/>
      <c r="I103" s="37"/>
      <c r="J103" s="62"/>
      <c r="K103" s="133">
        <f>SUM(I103:J104)</f>
        <v>0</v>
      </c>
      <c r="L103" s="131">
        <v>0</v>
      </c>
      <c r="M103" s="224">
        <v>1</v>
      </c>
      <c r="N103" s="133">
        <f>IF(B103&lt;2011, L103*0.0025, 0)</f>
        <v>0</v>
      </c>
      <c r="O103" s="133">
        <f t="shared" ref="O103" si="25">(M103*K103)-N103</f>
        <v>0</v>
      </c>
      <c r="P103" s="70"/>
      <c r="Q103" s="159">
        <f>IF(B103&lt;2011, O103*0.18, O103*0.16)</f>
        <v>0</v>
      </c>
    </row>
    <row r="104" spans="1:17" ht="16.5" thickBot="1" x14ac:dyDescent="0.35">
      <c r="A104" s="223"/>
      <c r="B104" s="114"/>
      <c r="C104" s="115"/>
      <c r="D104" s="117"/>
      <c r="E104" s="93"/>
      <c r="F104" s="98"/>
      <c r="G104" s="100"/>
      <c r="H104" s="34"/>
      <c r="I104" s="35"/>
      <c r="J104" s="63"/>
      <c r="K104" s="134"/>
      <c r="L104" s="132"/>
      <c r="M104" s="225"/>
      <c r="N104" s="134"/>
      <c r="O104" s="134"/>
      <c r="P104" s="70"/>
      <c r="Q104" s="142"/>
    </row>
    <row r="105" spans="1:17" ht="16.5" thickBot="1" x14ac:dyDescent="0.35">
      <c r="A105" s="110"/>
      <c r="B105" s="112"/>
      <c r="C105" s="113"/>
      <c r="D105" s="226" t="s">
        <v>9</v>
      </c>
      <c r="E105" s="92"/>
      <c r="F105" s="97"/>
      <c r="G105" s="99"/>
      <c r="H105" s="36"/>
      <c r="I105" s="37"/>
      <c r="J105" s="62"/>
      <c r="K105" s="140">
        <f>SUM(I105:J106)</f>
        <v>0</v>
      </c>
      <c r="L105" s="131">
        <v>0</v>
      </c>
      <c r="M105" s="139">
        <v>1</v>
      </c>
      <c r="N105" s="133">
        <f>IF(B105&lt;2011, L105*0.0025, 0)</f>
        <v>0</v>
      </c>
      <c r="O105" s="140">
        <f t="shared" ref="O105" si="26">(M105*K105)-N105</f>
        <v>0</v>
      </c>
      <c r="P105" s="70"/>
      <c r="Q105" s="159">
        <f>IF(B105&lt;2011, O105*0.18, O105*0.16)</f>
        <v>0</v>
      </c>
    </row>
    <row r="106" spans="1:17" ht="16.5" thickBot="1" x14ac:dyDescent="0.35">
      <c r="A106" s="223"/>
      <c r="B106" s="114"/>
      <c r="C106" s="115"/>
      <c r="D106" s="227"/>
      <c r="E106" s="93"/>
      <c r="F106" s="98"/>
      <c r="G106" s="100"/>
      <c r="H106" s="34"/>
      <c r="I106" s="35"/>
      <c r="J106" s="63"/>
      <c r="K106" s="140"/>
      <c r="L106" s="132"/>
      <c r="M106" s="139"/>
      <c r="N106" s="134"/>
      <c r="O106" s="140"/>
      <c r="P106" s="70"/>
      <c r="Q106" s="142"/>
    </row>
    <row r="107" spans="1:17" ht="16.5" thickBot="1" x14ac:dyDescent="0.35">
      <c r="A107" s="110"/>
      <c r="B107" s="112"/>
      <c r="C107" s="113"/>
      <c r="D107" s="116" t="s">
        <v>9</v>
      </c>
      <c r="E107" s="127"/>
      <c r="F107" s="119"/>
      <c r="G107" s="127"/>
      <c r="H107" s="36"/>
      <c r="I107" s="37"/>
      <c r="J107" s="62"/>
      <c r="K107" s="140">
        <f>SUM(I107:J108)</f>
        <v>0</v>
      </c>
      <c r="L107" s="143">
        <v>0</v>
      </c>
      <c r="M107" s="139">
        <v>1</v>
      </c>
      <c r="N107" s="133">
        <f>IF(B107&lt;2011, L107*0.0025, 0)</f>
        <v>0</v>
      </c>
      <c r="O107" s="140">
        <f t="shared" ref="O107" si="27">(M107*K107)-N107</f>
        <v>0</v>
      </c>
      <c r="P107" s="70"/>
      <c r="Q107" s="159">
        <f>IF(B107&lt;2011, O107*0.18, O107*0.16)</f>
        <v>0</v>
      </c>
    </row>
    <row r="108" spans="1:17" ht="16.5" thickBot="1" x14ac:dyDescent="0.35">
      <c r="A108" s="111"/>
      <c r="B108" s="114"/>
      <c r="C108" s="115"/>
      <c r="D108" s="117"/>
      <c r="E108" s="128"/>
      <c r="F108" s="119"/>
      <c r="G108" s="128"/>
      <c r="H108" s="34"/>
      <c r="I108" s="35"/>
      <c r="J108" s="63"/>
      <c r="K108" s="140"/>
      <c r="L108" s="143"/>
      <c r="M108" s="139"/>
      <c r="N108" s="134"/>
      <c r="O108" s="140"/>
      <c r="P108" s="70"/>
      <c r="Q108" s="142"/>
    </row>
    <row r="109" spans="1:17" ht="16.5" thickBot="1" x14ac:dyDescent="0.35">
      <c r="A109" s="110"/>
      <c r="B109" s="112"/>
      <c r="C109" s="113"/>
      <c r="D109" s="116" t="s">
        <v>9</v>
      </c>
      <c r="E109" s="222"/>
      <c r="F109" s="119"/>
      <c r="G109" s="222"/>
      <c r="H109" s="36"/>
      <c r="I109" s="37"/>
      <c r="J109" s="88"/>
      <c r="K109" s="140">
        <f>SUM(I109:J110)</f>
        <v>0</v>
      </c>
      <c r="L109" s="143">
        <v>0</v>
      </c>
      <c r="M109" s="139">
        <v>1</v>
      </c>
      <c r="N109" s="133">
        <f>IF(B109&lt;2011, L109*0.0025, 0)</f>
        <v>0</v>
      </c>
      <c r="O109" s="140">
        <f t="shared" ref="O109" si="28">(M109*K109)-N109</f>
        <v>0</v>
      </c>
      <c r="P109" s="70"/>
      <c r="Q109" s="159">
        <f>IF(B109&lt;2011, O109*0.18, O109*0.16)</f>
        <v>0</v>
      </c>
    </row>
    <row r="110" spans="1:17" ht="16.5" thickBot="1" x14ac:dyDescent="0.35">
      <c r="A110" s="111"/>
      <c r="B110" s="114"/>
      <c r="C110" s="115"/>
      <c r="D110" s="117"/>
      <c r="E110" s="222"/>
      <c r="F110" s="119"/>
      <c r="G110" s="222"/>
      <c r="H110" s="34"/>
      <c r="I110" s="35"/>
      <c r="J110" s="91"/>
      <c r="K110" s="140"/>
      <c r="L110" s="143"/>
      <c r="M110" s="139"/>
      <c r="N110" s="134"/>
      <c r="O110" s="140"/>
      <c r="P110" s="70"/>
      <c r="Q110" s="142"/>
    </row>
    <row r="111" spans="1:17" ht="16.5" thickBot="1" x14ac:dyDescent="0.35">
      <c r="A111" s="110"/>
      <c r="B111" s="112"/>
      <c r="C111" s="113"/>
      <c r="D111" s="116" t="s">
        <v>9</v>
      </c>
      <c r="E111" s="127"/>
      <c r="F111" s="119"/>
      <c r="G111" s="127"/>
      <c r="H111" s="36"/>
      <c r="I111" s="37"/>
      <c r="J111" s="62"/>
      <c r="K111" s="140">
        <f>SUM(I111:J112)</f>
        <v>0</v>
      </c>
      <c r="L111" s="143">
        <v>0</v>
      </c>
      <c r="M111" s="139">
        <v>1</v>
      </c>
      <c r="N111" s="133">
        <f>IF(B111&lt;2011, L111*0.0025, 0)</f>
        <v>0</v>
      </c>
      <c r="O111" s="140">
        <f t="shared" ref="O111" si="29">(M111*K111)-N111</f>
        <v>0</v>
      </c>
      <c r="P111" s="70"/>
      <c r="Q111" s="159">
        <f>IF(B111&lt;2011, O111*0.18, O111*0.16)</f>
        <v>0</v>
      </c>
    </row>
    <row r="112" spans="1:17" ht="16.5" thickBot="1" x14ac:dyDescent="0.35">
      <c r="A112" s="111"/>
      <c r="B112" s="114"/>
      <c r="C112" s="115"/>
      <c r="D112" s="117"/>
      <c r="E112" s="128"/>
      <c r="F112" s="119"/>
      <c r="G112" s="128"/>
      <c r="H112" s="34"/>
      <c r="I112" s="35"/>
      <c r="J112" s="63"/>
      <c r="K112" s="140"/>
      <c r="L112" s="143"/>
      <c r="M112" s="139"/>
      <c r="N112" s="134"/>
      <c r="O112" s="140"/>
      <c r="P112" s="70"/>
      <c r="Q112" s="142"/>
    </row>
    <row r="113" spans="1:17" ht="16.5" thickBot="1" x14ac:dyDescent="0.35">
      <c r="A113" s="110"/>
      <c r="B113" s="112"/>
      <c r="C113" s="113"/>
      <c r="D113" s="116" t="s">
        <v>9</v>
      </c>
      <c r="E113" s="118"/>
      <c r="F113" s="119"/>
      <c r="G113" s="118"/>
      <c r="H113" s="36"/>
      <c r="I113" s="37"/>
      <c r="J113" s="62"/>
      <c r="K113" s="140">
        <f>SUM(I113:J114)</f>
        <v>0</v>
      </c>
      <c r="L113" s="143">
        <v>0</v>
      </c>
      <c r="M113" s="139">
        <v>1</v>
      </c>
      <c r="N113" s="133">
        <f>IF(B113&lt;2011, L113*0.0025, 0)</f>
        <v>0</v>
      </c>
      <c r="O113" s="140">
        <f t="shared" ref="O113" si="30">(M113*K113)-N113</f>
        <v>0</v>
      </c>
      <c r="P113" s="70"/>
      <c r="Q113" s="159">
        <f>IF(B113&lt;2011, O113*0.18, O113*0.16)</f>
        <v>0</v>
      </c>
    </row>
    <row r="114" spans="1:17" ht="16.5" thickBot="1" x14ac:dyDescent="0.35">
      <c r="A114" s="111"/>
      <c r="B114" s="114"/>
      <c r="C114" s="115"/>
      <c r="D114" s="117"/>
      <c r="E114" s="118"/>
      <c r="F114" s="119"/>
      <c r="G114" s="118"/>
      <c r="H114" s="34"/>
      <c r="I114" s="35"/>
      <c r="J114" s="63"/>
      <c r="K114" s="140"/>
      <c r="L114" s="143"/>
      <c r="M114" s="139"/>
      <c r="N114" s="134"/>
      <c r="O114" s="140"/>
      <c r="P114" s="70"/>
      <c r="Q114" s="142"/>
    </row>
    <row r="115" spans="1:17" x14ac:dyDescent="0.3">
      <c r="A115" s="160" t="s">
        <v>60</v>
      </c>
      <c r="B115" s="161"/>
      <c r="C115" s="161"/>
      <c r="D115" s="161"/>
      <c r="E115" s="161"/>
      <c r="F115" s="161"/>
      <c r="G115" s="161"/>
      <c r="H115" s="161"/>
      <c r="I115" s="161"/>
      <c r="J115" s="161"/>
      <c r="K115" s="161"/>
      <c r="L115" s="161"/>
      <c r="M115" s="161"/>
      <c r="N115" s="161"/>
      <c r="O115" s="161"/>
      <c r="P115" s="161"/>
      <c r="Q115" s="162"/>
    </row>
    <row r="116" spans="1:17" ht="27" customHeight="1" x14ac:dyDescent="0.3">
      <c r="A116" s="102" t="s">
        <v>67</v>
      </c>
      <c r="B116" s="120" t="s">
        <v>68</v>
      </c>
      <c r="C116" s="120"/>
      <c r="D116" s="120" t="s">
        <v>69</v>
      </c>
      <c r="E116" s="120"/>
      <c r="F116" s="120" t="s">
        <v>70</v>
      </c>
      <c r="G116" s="120"/>
      <c r="H116" s="102" t="s">
        <v>71</v>
      </c>
      <c r="I116" s="120" t="s">
        <v>72</v>
      </c>
      <c r="J116" s="120"/>
      <c r="K116" s="102"/>
      <c r="L116" s="102"/>
      <c r="M116" s="102"/>
      <c r="N116" s="102"/>
      <c r="O116" s="102"/>
      <c r="P116" s="102"/>
      <c r="Q116" s="109" t="s">
        <v>73</v>
      </c>
    </row>
    <row r="117" spans="1:17" ht="16.5" thickBot="1" x14ac:dyDescent="0.35">
      <c r="A117" s="216"/>
      <c r="B117" s="217"/>
      <c r="C117" s="218"/>
      <c r="D117" s="211">
        <f>B117+2</f>
        <v>2</v>
      </c>
      <c r="E117" s="212"/>
      <c r="F117" s="203"/>
      <c r="G117" s="204"/>
      <c r="H117" s="221" t="s">
        <v>61</v>
      </c>
      <c r="I117" s="148">
        <f>MIN(F117/3, 187500)</f>
        <v>0</v>
      </c>
      <c r="J117" s="149"/>
      <c r="K117" s="210"/>
      <c r="L117" s="219"/>
      <c r="M117" s="220"/>
      <c r="N117" s="215"/>
      <c r="O117" s="210"/>
      <c r="P117" s="101"/>
      <c r="Q117" s="141">
        <f>I117*0.16</f>
        <v>0</v>
      </c>
    </row>
    <row r="118" spans="1:17" ht="16.5" thickBot="1" x14ac:dyDescent="0.35">
      <c r="A118" s="195"/>
      <c r="B118" s="198"/>
      <c r="C118" s="199"/>
      <c r="D118" s="213"/>
      <c r="E118" s="214"/>
      <c r="F118" s="205"/>
      <c r="G118" s="206"/>
      <c r="H118" s="208"/>
      <c r="I118" s="146"/>
      <c r="J118" s="147"/>
      <c r="K118" s="200"/>
      <c r="L118" s="201"/>
      <c r="M118" s="202"/>
      <c r="N118" s="210"/>
      <c r="O118" s="200"/>
      <c r="P118" s="70"/>
      <c r="Q118" s="142"/>
    </row>
    <row r="119" spans="1:17" ht="16.5" thickBot="1" x14ac:dyDescent="0.35">
      <c r="A119" s="194"/>
      <c r="B119" s="196"/>
      <c r="C119" s="197"/>
      <c r="D119" s="211">
        <f t="shared" ref="D119" si="31">B119+2</f>
        <v>2</v>
      </c>
      <c r="E119" s="212"/>
      <c r="F119" s="203"/>
      <c r="G119" s="204"/>
      <c r="H119" s="207" t="s">
        <v>61</v>
      </c>
      <c r="I119" s="144">
        <f t="shared" ref="I119:I127" si="32">MIN(F119/3, 187500)</f>
        <v>0</v>
      </c>
      <c r="J119" s="145"/>
      <c r="K119" s="200"/>
      <c r="L119" s="201"/>
      <c r="M119" s="202"/>
      <c r="N119" s="209"/>
      <c r="O119" s="200"/>
      <c r="P119" s="70"/>
      <c r="Q119" s="141">
        <f t="shared" ref="Q119" si="33">I119*0.16</f>
        <v>0</v>
      </c>
    </row>
    <row r="120" spans="1:17" ht="16.5" thickBot="1" x14ac:dyDescent="0.35">
      <c r="A120" s="195"/>
      <c r="B120" s="198"/>
      <c r="C120" s="199"/>
      <c r="D120" s="213"/>
      <c r="E120" s="214"/>
      <c r="F120" s="205"/>
      <c r="G120" s="206"/>
      <c r="H120" s="208"/>
      <c r="I120" s="146"/>
      <c r="J120" s="147"/>
      <c r="K120" s="200"/>
      <c r="L120" s="201"/>
      <c r="M120" s="202"/>
      <c r="N120" s="210"/>
      <c r="O120" s="200"/>
      <c r="P120" s="70"/>
      <c r="Q120" s="142"/>
    </row>
    <row r="121" spans="1:17" ht="16.5" thickBot="1" x14ac:dyDescent="0.35">
      <c r="A121" s="194"/>
      <c r="B121" s="196"/>
      <c r="C121" s="197"/>
      <c r="D121" s="211">
        <f t="shared" ref="D121" si="34">B121+2</f>
        <v>2</v>
      </c>
      <c r="E121" s="212"/>
      <c r="F121" s="203"/>
      <c r="G121" s="204"/>
      <c r="H121" s="207" t="s">
        <v>61</v>
      </c>
      <c r="I121" s="144">
        <f t="shared" si="32"/>
        <v>0</v>
      </c>
      <c r="J121" s="145"/>
      <c r="K121" s="200"/>
      <c r="L121" s="201"/>
      <c r="M121" s="202"/>
      <c r="N121" s="209"/>
      <c r="O121" s="200"/>
      <c r="P121" s="70"/>
      <c r="Q121" s="141">
        <f t="shared" ref="Q121" si="35">I121*0.16</f>
        <v>0</v>
      </c>
    </row>
    <row r="122" spans="1:17" ht="16.5" thickBot="1" x14ac:dyDescent="0.35">
      <c r="A122" s="195"/>
      <c r="B122" s="198"/>
      <c r="C122" s="199"/>
      <c r="D122" s="213"/>
      <c r="E122" s="214"/>
      <c r="F122" s="205"/>
      <c r="G122" s="206"/>
      <c r="H122" s="208"/>
      <c r="I122" s="146"/>
      <c r="J122" s="147"/>
      <c r="K122" s="200"/>
      <c r="L122" s="201"/>
      <c r="M122" s="202"/>
      <c r="N122" s="210"/>
      <c r="O122" s="200"/>
      <c r="P122" s="70"/>
      <c r="Q122" s="142"/>
    </row>
    <row r="123" spans="1:17" ht="16.5" thickBot="1" x14ac:dyDescent="0.35">
      <c r="A123" s="194"/>
      <c r="B123" s="196"/>
      <c r="C123" s="197"/>
      <c r="D123" s="211">
        <f t="shared" ref="D123" si="36">B123+2</f>
        <v>2</v>
      </c>
      <c r="E123" s="212"/>
      <c r="F123" s="203"/>
      <c r="G123" s="204"/>
      <c r="H123" s="207" t="s">
        <v>61</v>
      </c>
      <c r="I123" s="144">
        <f t="shared" si="32"/>
        <v>0</v>
      </c>
      <c r="J123" s="145"/>
      <c r="K123" s="200"/>
      <c r="L123" s="201"/>
      <c r="M123" s="202"/>
      <c r="N123" s="209"/>
      <c r="O123" s="200"/>
      <c r="P123" s="70"/>
      <c r="Q123" s="141">
        <f t="shared" ref="Q123" si="37">I123*0.16</f>
        <v>0</v>
      </c>
    </row>
    <row r="124" spans="1:17" ht="16.5" thickBot="1" x14ac:dyDescent="0.35">
      <c r="A124" s="195"/>
      <c r="B124" s="198"/>
      <c r="C124" s="199"/>
      <c r="D124" s="213"/>
      <c r="E124" s="214"/>
      <c r="F124" s="205"/>
      <c r="G124" s="206"/>
      <c r="H124" s="208"/>
      <c r="I124" s="146"/>
      <c r="J124" s="147"/>
      <c r="K124" s="200"/>
      <c r="L124" s="201"/>
      <c r="M124" s="202"/>
      <c r="N124" s="210"/>
      <c r="O124" s="200"/>
      <c r="P124" s="70"/>
      <c r="Q124" s="142"/>
    </row>
    <row r="125" spans="1:17" ht="16.5" thickBot="1" x14ac:dyDescent="0.35">
      <c r="A125" s="194"/>
      <c r="B125" s="196"/>
      <c r="C125" s="197"/>
      <c r="D125" s="211">
        <f t="shared" ref="D125" si="38">B125+2</f>
        <v>2</v>
      </c>
      <c r="E125" s="212"/>
      <c r="F125" s="203"/>
      <c r="G125" s="204"/>
      <c r="H125" s="207" t="s">
        <v>61</v>
      </c>
      <c r="I125" s="144">
        <f t="shared" si="32"/>
        <v>0</v>
      </c>
      <c r="J125" s="145"/>
      <c r="K125" s="200"/>
      <c r="L125" s="201"/>
      <c r="M125" s="202"/>
      <c r="N125" s="209"/>
      <c r="O125" s="200"/>
      <c r="P125" s="70"/>
      <c r="Q125" s="141">
        <f t="shared" ref="Q125" si="39">I125*0.16</f>
        <v>0</v>
      </c>
    </row>
    <row r="126" spans="1:17" ht="16.5" thickBot="1" x14ac:dyDescent="0.35">
      <c r="A126" s="195"/>
      <c r="B126" s="198"/>
      <c r="C126" s="199"/>
      <c r="D126" s="213"/>
      <c r="E126" s="214"/>
      <c r="F126" s="205"/>
      <c r="G126" s="206"/>
      <c r="H126" s="208"/>
      <c r="I126" s="146"/>
      <c r="J126" s="147"/>
      <c r="K126" s="200"/>
      <c r="L126" s="201"/>
      <c r="M126" s="202"/>
      <c r="N126" s="210"/>
      <c r="O126" s="200"/>
      <c r="P126" s="70"/>
      <c r="Q126" s="142"/>
    </row>
    <row r="127" spans="1:17" ht="16.5" thickBot="1" x14ac:dyDescent="0.35">
      <c r="A127" s="194"/>
      <c r="B127" s="196"/>
      <c r="C127" s="197"/>
      <c r="D127" s="211">
        <f t="shared" ref="D127" si="40">B127+2</f>
        <v>2</v>
      </c>
      <c r="E127" s="212"/>
      <c r="F127" s="203"/>
      <c r="G127" s="204"/>
      <c r="H127" s="207" t="s">
        <v>61</v>
      </c>
      <c r="I127" s="144">
        <f t="shared" si="32"/>
        <v>0</v>
      </c>
      <c r="J127" s="145"/>
      <c r="K127" s="200"/>
      <c r="L127" s="201"/>
      <c r="M127" s="202"/>
      <c r="N127" s="209"/>
      <c r="O127" s="200"/>
      <c r="P127" s="70"/>
      <c r="Q127" s="141">
        <f t="shared" ref="Q127" si="41">I127*0.16</f>
        <v>0</v>
      </c>
    </row>
    <row r="128" spans="1:17" ht="16.5" thickBot="1" x14ac:dyDescent="0.35">
      <c r="A128" s="195"/>
      <c r="B128" s="198"/>
      <c r="C128" s="199"/>
      <c r="D128" s="213"/>
      <c r="E128" s="214"/>
      <c r="F128" s="205"/>
      <c r="G128" s="206"/>
      <c r="H128" s="208"/>
      <c r="I128" s="146"/>
      <c r="J128" s="147"/>
      <c r="K128" s="200"/>
      <c r="L128" s="201"/>
      <c r="M128" s="202"/>
      <c r="N128" s="210"/>
      <c r="O128" s="200"/>
      <c r="P128" s="70"/>
      <c r="Q128" s="142"/>
    </row>
    <row r="129" spans="1:17" ht="17.25" thickBot="1" x14ac:dyDescent="0.35">
      <c r="A129" s="33"/>
      <c r="B129" s="33"/>
      <c r="C129" s="33"/>
      <c r="D129" s="33"/>
      <c r="E129" s="33"/>
      <c r="F129" s="33"/>
      <c r="G129" s="33"/>
      <c r="H129" s="33"/>
      <c r="I129" s="33"/>
      <c r="J129" s="33"/>
      <c r="K129" s="33"/>
      <c r="L129" s="96"/>
      <c r="M129" s="96"/>
      <c r="N129" s="96"/>
      <c r="O129" s="78">
        <f>SUM(O103:O128)</f>
        <v>0</v>
      </c>
      <c r="P129" s="79"/>
      <c r="Q129" s="80">
        <f>SUM(Q103:Q128)</f>
        <v>0</v>
      </c>
    </row>
  </sheetData>
  <sheetProtection algorithmName="SHA-512" hashValue="m3AhOyOtLcfj3UvP55M703e2fTMt1pXjD54q6xIXfzfTTDRAefKMQEeusF7kDbaYuPU89iEDMNzWKh0dIb9qGA==" saltValue="NcHOr/ThLfwtAMSIY/4TOw==" spinCount="100000" sheet="1" selectLockedCells="1"/>
  <mergeCells count="401">
    <mergeCell ref="O3:Q3"/>
    <mergeCell ref="N88:N89"/>
    <mergeCell ref="N90:N91"/>
    <mergeCell ref="N92:N93"/>
    <mergeCell ref="N94:N95"/>
    <mergeCell ref="N96:N97"/>
    <mergeCell ref="O70:O71"/>
    <mergeCell ref="O72:O73"/>
    <mergeCell ref="O74:O75"/>
    <mergeCell ref="O76:O77"/>
    <mergeCell ref="O78:O79"/>
    <mergeCell ref="O80:O81"/>
    <mergeCell ref="O82:O83"/>
    <mergeCell ref="O84:O85"/>
    <mergeCell ref="O86:O87"/>
    <mergeCell ref="O88:O89"/>
    <mergeCell ref="O90:O91"/>
    <mergeCell ref="O92:O93"/>
    <mergeCell ref="O94:O95"/>
    <mergeCell ref="O96:O97"/>
    <mergeCell ref="N70:N71"/>
    <mergeCell ref="N72:N73"/>
    <mergeCell ref="N74:N75"/>
    <mergeCell ref="N76:N77"/>
    <mergeCell ref="M72:M73"/>
    <mergeCell ref="M74:M75"/>
    <mergeCell ref="M76:M77"/>
    <mergeCell ref="M78:M79"/>
    <mergeCell ref="M80:M81"/>
    <mergeCell ref="M82:M83"/>
    <mergeCell ref="M84:M85"/>
    <mergeCell ref="M6:Q6"/>
    <mergeCell ref="B8:O8"/>
    <mergeCell ref="K13:L13"/>
    <mergeCell ref="D22:E22"/>
    <mergeCell ref="O67:O69"/>
    <mergeCell ref="C27:E27"/>
    <mergeCell ref="F27:G27"/>
    <mergeCell ref="F28:G28"/>
    <mergeCell ref="F29:G29"/>
    <mergeCell ref="F30:G30"/>
    <mergeCell ref="F31:G31"/>
    <mergeCell ref="D67:D69"/>
    <mergeCell ref="E70:E71"/>
    <mergeCell ref="F70:F71"/>
    <mergeCell ref="G70:G71"/>
    <mergeCell ref="G44:H44"/>
    <mergeCell ref="L76:L77"/>
    <mergeCell ref="M86:M87"/>
    <mergeCell ref="L78:L79"/>
    <mergeCell ref="L80:L81"/>
    <mergeCell ref="L82:L83"/>
    <mergeCell ref="N80:N81"/>
    <mergeCell ref="N82:N83"/>
    <mergeCell ref="N84:N85"/>
    <mergeCell ref="N86:N87"/>
    <mergeCell ref="N78:N79"/>
    <mergeCell ref="L86:L87"/>
    <mergeCell ref="A67:A69"/>
    <mergeCell ref="A84:A85"/>
    <mergeCell ref="A86:A87"/>
    <mergeCell ref="A88:A89"/>
    <mergeCell ref="A90:A91"/>
    <mergeCell ref="A92:A93"/>
    <mergeCell ref="K70:K71"/>
    <mergeCell ref="K72:K73"/>
    <mergeCell ref="K74:K75"/>
    <mergeCell ref="K76:K77"/>
    <mergeCell ref="K78:K79"/>
    <mergeCell ref="K80:K81"/>
    <mergeCell ref="K82:K83"/>
    <mergeCell ref="K84:K85"/>
    <mergeCell ref="K86:K87"/>
    <mergeCell ref="K88:K89"/>
    <mergeCell ref="K90:K91"/>
    <mergeCell ref="K92:K93"/>
    <mergeCell ref="A70:A71"/>
    <mergeCell ref="A72:A73"/>
    <mergeCell ref="A74:A75"/>
    <mergeCell ref="A76:A77"/>
    <mergeCell ref="A78:A79"/>
    <mergeCell ref="A80:A81"/>
    <mergeCell ref="H28:I28"/>
    <mergeCell ref="H29:I29"/>
    <mergeCell ref="H30:I30"/>
    <mergeCell ref="H32:I32"/>
    <mergeCell ref="C28:E28"/>
    <mergeCell ref="C29:E29"/>
    <mergeCell ref="H31:I31"/>
    <mergeCell ref="F22:H22"/>
    <mergeCell ref="I22:J22"/>
    <mergeCell ref="B82:C83"/>
    <mergeCell ref="A82:A83"/>
    <mergeCell ref="B88:C89"/>
    <mergeCell ref="B90:C91"/>
    <mergeCell ref="B92:C93"/>
    <mergeCell ref="G84:G85"/>
    <mergeCell ref="B84:C85"/>
    <mergeCell ref="B86:C87"/>
    <mergeCell ref="E86:E87"/>
    <mergeCell ref="G86:G87"/>
    <mergeCell ref="F82:F83"/>
    <mergeCell ref="D84:D85"/>
    <mergeCell ref="B80:C81"/>
    <mergeCell ref="E80:E81"/>
    <mergeCell ref="G80:G81"/>
    <mergeCell ref="L84:L85"/>
    <mergeCell ref="G82:G83"/>
    <mergeCell ref="B72:C73"/>
    <mergeCell ref="B67:C69"/>
    <mergeCell ref="E74:E75"/>
    <mergeCell ref="E76:E77"/>
    <mergeCell ref="E78:E79"/>
    <mergeCell ref="G78:G79"/>
    <mergeCell ref="F78:F79"/>
    <mergeCell ref="D74:D75"/>
    <mergeCell ref="D76:D77"/>
    <mergeCell ref="D78:D79"/>
    <mergeCell ref="F74:F75"/>
    <mergeCell ref="F76:F77"/>
    <mergeCell ref="B74:C75"/>
    <mergeCell ref="B76:C77"/>
    <mergeCell ref="D70:D71"/>
    <mergeCell ref="D72:D73"/>
    <mergeCell ref="F72:F73"/>
    <mergeCell ref="G72:G73"/>
    <mergeCell ref="G74:G75"/>
    <mergeCell ref="D80:D81"/>
    <mergeCell ref="D82:D83"/>
    <mergeCell ref="F88:F89"/>
    <mergeCell ref="D86:D87"/>
    <mergeCell ref="F80:F81"/>
    <mergeCell ref="E82:E83"/>
    <mergeCell ref="G76:G77"/>
    <mergeCell ref="K67:K69"/>
    <mergeCell ref="L67:L69"/>
    <mergeCell ref="L88:L89"/>
    <mergeCell ref="F86:F87"/>
    <mergeCell ref="E84:E85"/>
    <mergeCell ref="F84:F85"/>
    <mergeCell ref="E67:E69"/>
    <mergeCell ref="F67:F69"/>
    <mergeCell ref="E72:E73"/>
    <mergeCell ref="M88:M89"/>
    <mergeCell ref="M90:M91"/>
    <mergeCell ref="M94:M95"/>
    <mergeCell ref="M92:M93"/>
    <mergeCell ref="D88:D89"/>
    <mergeCell ref="D90:D91"/>
    <mergeCell ref="D92:D93"/>
    <mergeCell ref="G88:G89"/>
    <mergeCell ref="E90:E91"/>
    <mergeCell ref="F90:F91"/>
    <mergeCell ref="G90:G91"/>
    <mergeCell ref="E92:E93"/>
    <mergeCell ref="F92:F93"/>
    <mergeCell ref="G92:G93"/>
    <mergeCell ref="K94:K95"/>
    <mergeCell ref="E88:E89"/>
    <mergeCell ref="L94:L95"/>
    <mergeCell ref="D94:D95"/>
    <mergeCell ref="L90:L91"/>
    <mergeCell ref="L92:L93"/>
    <mergeCell ref="B78:C79"/>
    <mergeCell ref="M39:N39"/>
    <mergeCell ref="M40:N40"/>
    <mergeCell ref="C56:F56"/>
    <mergeCell ref="C57:F57"/>
    <mergeCell ref="C59:F59"/>
    <mergeCell ref="C64:F64"/>
    <mergeCell ref="H57:K57"/>
    <mergeCell ref="H56:K56"/>
    <mergeCell ref="M56:N56"/>
    <mergeCell ref="M57:N57"/>
    <mergeCell ref="H58:K58"/>
    <mergeCell ref="H64:K64"/>
    <mergeCell ref="J46:K46"/>
    <mergeCell ref="L70:L71"/>
    <mergeCell ref="L72:L73"/>
    <mergeCell ref="L74:L75"/>
    <mergeCell ref="H67:J68"/>
    <mergeCell ref="M61:N61"/>
    <mergeCell ref="H62:K62"/>
    <mergeCell ref="B70:C71"/>
    <mergeCell ref="M70:M71"/>
    <mergeCell ref="M64:N64"/>
    <mergeCell ref="C60:F60"/>
    <mergeCell ref="M100:M102"/>
    <mergeCell ref="N100:N102"/>
    <mergeCell ref="O100:O102"/>
    <mergeCell ref="A100:A102"/>
    <mergeCell ref="B100:C102"/>
    <mergeCell ref="D100:D102"/>
    <mergeCell ref="E100:E102"/>
    <mergeCell ref="F100:F102"/>
    <mergeCell ref="G100:G102"/>
    <mergeCell ref="H100:J101"/>
    <mergeCell ref="K100:K102"/>
    <mergeCell ref="L100:L102"/>
    <mergeCell ref="N103:N104"/>
    <mergeCell ref="O103:O104"/>
    <mergeCell ref="A105:A106"/>
    <mergeCell ref="B105:C106"/>
    <mergeCell ref="K105:K106"/>
    <mergeCell ref="M105:M106"/>
    <mergeCell ref="N105:N106"/>
    <mergeCell ref="O105:O106"/>
    <mergeCell ref="A103:A104"/>
    <mergeCell ref="B103:C104"/>
    <mergeCell ref="K103:K104"/>
    <mergeCell ref="M103:M104"/>
    <mergeCell ref="D103:D104"/>
    <mergeCell ref="D105:D106"/>
    <mergeCell ref="L103:L104"/>
    <mergeCell ref="L105:L106"/>
    <mergeCell ref="N107:N108"/>
    <mergeCell ref="O107:O108"/>
    <mergeCell ref="N109:N110"/>
    <mergeCell ref="O109:O110"/>
    <mergeCell ref="A109:A110"/>
    <mergeCell ref="B109:C110"/>
    <mergeCell ref="D109:D110"/>
    <mergeCell ref="E109:E110"/>
    <mergeCell ref="F109:F110"/>
    <mergeCell ref="G109:G110"/>
    <mergeCell ref="K109:K110"/>
    <mergeCell ref="L109:L110"/>
    <mergeCell ref="M109:M110"/>
    <mergeCell ref="A107:A108"/>
    <mergeCell ref="B107:C108"/>
    <mergeCell ref="D107:D108"/>
    <mergeCell ref="E107:E108"/>
    <mergeCell ref="F107:F108"/>
    <mergeCell ref="G107:G108"/>
    <mergeCell ref="K107:K108"/>
    <mergeCell ref="L107:L108"/>
    <mergeCell ref="M107:M108"/>
    <mergeCell ref="A119:A120"/>
    <mergeCell ref="B119:C120"/>
    <mergeCell ref="K119:K120"/>
    <mergeCell ref="L119:L120"/>
    <mergeCell ref="M119:M120"/>
    <mergeCell ref="N119:N120"/>
    <mergeCell ref="O119:O120"/>
    <mergeCell ref="A117:A118"/>
    <mergeCell ref="B117:C118"/>
    <mergeCell ref="K117:K118"/>
    <mergeCell ref="L117:L118"/>
    <mergeCell ref="M117:M118"/>
    <mergeCell ref="D117:E118"/>
    <mergeCell ref="D119:E120"/>
    <mergeCell ref="H119:H120"/>
    <mergeCell ref="F119:G120"/>
    <mergeCell ref="H117:H118"/>
    <mergeCell ref="F117:G118"/>
    <mergeCell ref="N121:N122"/>
    <mergeCell ref="O121:O122"/>
    <mergeCell ref="A123:A124"/>
    <mergeCell ref="B123:C124"/>
    <mergeCell ref="K123:K124"/>
    <mergeCell ref="L123:L124"/>
    <mergeCell ref="M123:M124"/>
    <mergeCell ref="N123:N124"/>
    <mergeCell ref="O123:O124"/>
    <mergeCell ref="A121:A122"/>
    <mergeCell ref="B121:C122"/>
    <mergeCell ref="K121:K122"/>
    <mergeCell ref="L121:L122"/>
    <mergeCell ref="M121:M122"/>
    <mergeCell ref="D121:E122"/>
    <mergeCell ref="D123:E124"/>
    <mergeCell ref="F121:G122"/>
    <mergeCell ref="F123:G124"/>
    <mergeCell ref="I121:J122"/>
    <mergeCell ref="I123:J124"/>
    <mergeCell ref="H121:H122"/>
    <mergeCell ref="H123:H124"/>
    <mergeCell ref="A125:A126"/>
    <mergeCell ref="B125:C126"/>
    <mergeCell ref="K125:K126"/>
    <mergeCell ref="L125:L126"/>
    <mergeCell ref="M125:M126"/>
    <mergeCell ref="F125:G126"/>
    <mergeCell ref="F127:G128"/>
    <mergeCell ref="O127:O128"/>
    <mergeCell ref="A127:A128"/>
    <mergeCell ref="I125:J126"/>
    <mergeCell ref="I127:J128"/>
    <mergeCell ref="B127:C128"/>
    <mergeCell ref="H125:H126"/>
    <mergeCell ref="H127:H128"/>
    <mergeCell ref="K127:K128"/>
    <mergeCell ref="L127:L128"/>
    <mergeCell ref="M127:M128"/>
    <mergeCell ref="N125:N126"/>
    <mergeCell ref="N127:N128"/>
    <mergeCell ref="D125:E126"/>
    <mergeCell ref="D127:E128"/>
    <mergeCell ref="O125:O126"/>
    <mergeCell ref="Q70:Q71"/>
    <mergeCell ref="Q72:Q73"/>
    <mergeCell ref="Q74:Q75"/>
    <mergeCell ref="Q76:Q77"/>
    <mergeCell ref="Q78:Q79"/>
    <mergeCell ref="Q80:Q81"/>
    <mergeCell ref="Q82:Q83"/>
    <mergeCell ref="Q84:Q85"/>
    <mergeCell ref="Q86:Q87"/>
    <mergeCell ref="O4:Q4"/>
    <mergeCell ref="O5:Q5"/>
    <mergeCell ref="G11:N11"/>
    <mergeCell ref="G12:N12"/>
    <mergeCell ref="G14:K14"/>
    <mergeCell ref="Q67:Q69"/>
    <mergeCell ref="A66:Q66"/>
    <mergeCell ref="J47:K47"/>
    <mergeCell ref="J44:K44"/>
    <mergeCell ref="J45:K45"/>
    <mergeCell ref="G45:H45"/>
    <mergeCell ref="G67:G69"/>
    <mergeCell ref="C30:E30"/>
    <mergeCell ref="C31:E31"/>
    <mergeCell ref="C32:E32"/>
    <mergeCell ref="F32:G32"/>
    <mergeCell ref="H60:K60"/>
    <mergeCell ref="M60:N60"/>
    <mergeCell ref="C61:F61"/>
    <mergeCell ref="H61:K61"/>
    <mergeCell ref="G13:I13"/>
    <mergeCell ref="B19:N20"/>
    <mergeCell ref="B22:C22"/>
    <mergeCell ref="H27:I27"/>
    <mergeCell ref="M3:N3"/>
    <mergeCell ref="N67:N69"/>
    <mergeCell ref="M67:M69"/>
    <mergeCell ref="M27:N27"/>
    <mergeCell ref="K28:K30"/>
    <mergeCell ref="Q121:Q122"/>
    <mergeCell ref="Q123:Q124"/>
    <mergeCell ref="Q125:Q126"/>
    <mergeCell ref="Q127:Q128"/>
    <mergeCell ref="Q88:Q89"/>
    <mergeCell ref="Q90:Q91"/>
    <mergeCell ref="Q92:Q93"/>
    <mergeCell ref="Q94:Q95"/>
    <mergeCell ref="Q96:Q97"/>
    <mergeCell ref="Q100:Q102"/>
    <mergeCell ref="Q107:Q108"/>
    <mergeCell ref="Q105:Q106"/>
    <mergeCell ref="Q103:Q104"/>
    <mergeCell ref="Q109:Q110"/>
    <mergeCell ref="Q111:Q112"/>
    <mergeCell ref="Q113:Q114"/>
    <mergeCell ref="A115:Q115"/>
    <mergeCell ref="B116:C116"/>
    <mergeCell ref="I116:J116"/>
    <mergeCell ref="D111:D112"/>
    <mergeCell ref="E111:E112"/>
    <mergeCell ref="F111:F112"/>
    <mergeCell ref="G111:G112"/>
    <mergeCell ref="K111:K112"/>
    <mergeCell ref="Q117:Q118"/>
    <mergeCell ref="Q119:Q120"/>
    <mergeCell ref="K113:K114"/>
    <mergeCell ref="L113:L114"/>
    <mergeCell ref="M113:M114"/>
    <mergeCell ref="N113:N114"/>
    <mergeCell ref="O113:O114"/>
    <mergeCell ref="I119:J120"/>
    <mergeCell ref="I117:J118"/>
    <mergeCell ref="L111:L112"/>
    <mergeCell ref="M111:M112"/>
    <mergeCell ref="D116:E116"/>
    <mergeCell ref="N111:N112"/>
    <mergeCell ref="O111:O112"/>
    <mergeCell ref="N117:N118"/>
    <mergeCell ref="O117:O118"/>
    <mergeCell ref="A113:A114"/>
    <mergeCell ref="B113:C114"/>
    <mergeCell ref="D113:D114"/>
    <mergeCell ref="E113:E114"/>
    <mergeCell ref="F113:F114"/>
    <mergeCell ref="G113:G114"/>
    <mergeCell ref="A111:A112"/>
    <mergeCell ref="F116:G116"/>
    <mergeCell ref="B94:C95"/>
    <mergeCell ref="F94:F95"/>
    <mergeCell ref="E94:E95"/>
    <mergeCell ref="G94:G95"/>
    <mergeCell ref="A99:O99"/>
    <mergeCell ref="L96:L97"/>
    <mergeCell ref="A96:A97"/>
    <mergeCell ref="K96:K97"/>
    <mergeCell ref="A94:A95"/>
    <mergeCell ref="E96:E97"/>
    <mergeCell ref="F96:F97"/>
    <mergeCell ref="G96:G97"/>
    <mergeCell ref="B96:C97"/>
    <mergeCell ref="D96:D97"/>
    <mergeCell ref="M96:M97"/>
    <mergeCell ref="B111:C112"/>
  </mergeCells>
  <dataValidations xWindow="980" yWindow="443" count="14">
    <dataValidation allowBlank="1" showInputMessage="1" showErrorMessage="1" prompt="Please enter the month and year that you expect the MFA issue to be retired in, in the format MM/YYYY. e.g. for December 2015, enter 12/2015. " sqref="F109 F70 F113 F111 F103:F107 F72:F74 F76:F94 F96:F97" xr:uid="{00000000-0002-0000-0000-000000000000}"/>
    <dataValidation allowBlank="1" showInputMessage="1" showErrorMessage="1" prompt="Please enter the amount of principal that will be paid on the first semi-annual MFA repayment.  Do not enter the dollar sign or commas. e.g. 500000" sqref="I72 I70 I74 I111:I113 I104:I105 I77:I94 I107:I109 I96" xr:uid="{00000000-0002-0000-0000-000001000000}"/>
    <dataValidation type="list" allowBlank="1" showInputMessage="1" showErrorMessage="1" prompt="Please indicated whether or not this project was self-financed by selecting from the dropdown menu." sqref="D70 D72 D74 D76 D113 D94 D78 D80 D82 D84 D86 D88 D90 D92 D109 D103 D105 D107 D96 D111" xr:uid="{00000000-0002-0000-0000-000002000000}">
      <formula1>Name</formula1>
    </dataValidation>
    <dataValidation type="textLength" allowBlank="1" showInputMessage="1" showErrorMessage="1" prompt="Please enter the first three letters of the first month of your scheduled semi-annual repayment. e.g. Nov " sqref="H125 H123 H121 H119 H94 H111:H113 H70 H84 H88 H92 H80 H72 H127 H117 H74 H96 H78 H82 H86 H90 H76 H107:H109 H105 H103" xr:uid="{00000000-0002-0000-0000-000003000000}">
      <formula1>3</formula1>
      <formula2>3</formula2>
    </dataValidation>
    <dataValidation type="textLength" allowBlank="1" showInputMessage="1" showErrorMessage="1" prompt="Please enter the first three letters of the second month of your scheduled semi-annual repayment. e.g. Nov " sqref="H114 H75 H77:H93 H110 H104 H95 H106 H71 H97 H73" xr:uid="{00000000-0002-0000-0000-000004000000}">
      <formula1>3</formula1>
      <formula2>3</formula2>
    </dataValidation>
    <dataValidation allowBlank="1" showInputMessage="1" showErrorMessage="1" prompt="Please enter the amount of interest that will be paid on the first semi-annual MFA repayment.  Do not enter the dollar sign or commas. e.g. 500000" sqref="J80 J90 J88 J86 J84 J82 J70 J94 J76 J74 J72 J92 J103 J96 J111:J113 J107:J109 J105 J78" xr:uid="{00000000-0002-0000-0000-000005000000}"/>
    <dataValidation allowBlank="1" showInputMessage="1" showErrorMessage="1" prompt="Please enter the amount of principal that will be paid on the second semi-annual MFA repayment.  Do not enter the dollar sign or commas. e.g. 500000" sqref="I93 I83 I91 I89 I81 I85 I73 I79 I95 I71 I75 I114 I97 I106 I110" xr:uid="{00000000-0002-0000-0000-000006000000}"/>
    <dataValidation allowBlank="1" showInputMessage="1" showErrorMessage="1" prompt="Please enter the amount of interest that will be paid on the second semi-annual MFA repayment.  Do not enter the dollar sign or commas. e.g. 500000" sqref="J71 J77:J93 J75 J73 J97 J114 J104 J95 J110 J106" xr:uid="{00000000-0002-0000-0000-000007000000}"/>
    <dataValidation type="decimal" allowBlank="1" showInputMessage="1" showErrorMessage="1" prompt="Please enter the percentage of the project area that encompasses or services pre-1978 development. Input the figure as a decimal. e.g. 50% of the project services pre-1978 development, enter 0.50." sqref="M70 M72 M74 M76 M78 M80 M82 M84 M86 M88 M90 M92 M94 M96 M103 M105 M107 M109 M111 M113 M117 M119 M121 M123 M125 M127" xr:uid="{00000000-0002-0000-0000-000008000000}">
      <formula1>0</formula1>
      <formula2>1</formula2>
    </dataValidation>
    <dataValidation type="decimal" allowBlank="1" showInputMessage="1" showErrorMessage="1" prompt="Please enter the current interest rate on the MFA. Do not use the percentage sign." sqref="G70 G111 G113 G96:G97 G103:G107 G72:G94 G109" xr:uid="{00000000-0002-0000-0000-000009000000}">
      <formula1>0</formula1>
      <formula2>100</formula2>
    </dataValidation>
    <dataValidation allowBlank="1" showInputMessage="1" showErrorMessage="1" prompt="Please enter the MFA issue number.  If the project component was self-financed, enter N/A." sqref="E70:E97 E103:E114" xr:uid="{00000000-0002-0000-0000-00000A000000}"/>
    <dataValidation type="list" allowBlank="1" showInputMessage="1" showErrorMessage="1" sqref="O5:Q5" xr:uid="{C87D0B9E-4AAB-4FB5-AC7C-BA7CE0D7A24D}">
      <formula1>"Yes,No"</formula1>
    </dataValidation>
    <dataValidation type="list" allowBlank="1" showInputMessage="1" showErrorMessage="1" sqref="M39:M47 L48" xr:uid="{00000000-0002-0000-0000-00000B000000}">
      <formula1>Name</formula1>
    </dataValidation>
    <dataValidation allowBlank="1" showErrorMessage="1" prompt="Please enter the amount of principal that will be paid on the first semi-annual MFA repayment.  Do not enter the dollar sign or commas. e.g. 500000" sqref="I117:J118 I119:J128" xr:uid="{04B3FCDE-4C3E-404D-A6CF-54FAC26B202A}"/>
  </dataValidations>
  <pageMargins left="0.25" right="0.25" top="0.75" bottom="0.75" header="0.3" footer="0.3"/>
  <pageSetup paperSize="5" orientation="landscape" r:id="rId1"/>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333375</xdr:colOff>
                    <xdr:row>46</xdr:row>
                    <xdr:rowOff>200025</xdr:rowOff>
                  </from>
                  <to>
                    <xdr:col>14</xdr:col>
                    <xdr:colOff>352425</xdr:colOff>
                    <xdr:row>48</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333375</xdr:colOff>
                    <xdr:row>48</xdr:row>
                    <xdr:rowOff>161925</xdr:rowOff>
                  </from>
                  <to>
                    <xdr:col>14</xdr:col>
                    <xdr:colOff>352425</xdr:colOff>
                    <xdr:row>49</xdr:row>
                    <xdr:rowOff>171450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314325</xdr:colOff>
                    <xdr:row>50</xdr:row>
                    <xdr:rowOff>123825</xdr:rowOff>
                  </from>
                  <to>
                    <xdr:col>14</xdr:col>
                    <xdr:colOff>333375</xdr:colOff>
                    <xdr:row>51</xdr:row>
                    <xdr:rowOff>133350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304800</xdr:colOff>
                    <xdr:row>52</xdr:row>
                    <xdr:rowOff>152400</xdr:rowOff>
                  </from>
                  <to>
                    <xdr:col>14</xdr:col>
                    <xdr:colOff>323850</xdr:colOff>
                    <xdr:row>53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4" workbookViewId="0">
      <selection sqref="A1:A2"/>
    </sheetView>
  </sheetViews>
  <sheetFormatPr defaultRowHeight="15" x14ac:dyDescent="0.25"/>
  <sheetData>
    <row r="1" spans="1:1" x14ac:dyDescent="0.25">
      <c r="A1" t="s">
        <v>8</v>
      </c>
    </row>
    <row r="2" spans="1:1" x14ac:dyDescent="0.25">
      <c r="A2" t="s">
        <v>9</v>
      </c>
    </row>
  </sheetData>
  <sheetProtection password="D0D6"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InO</vt:lpstr>
      <vt:lpstr>MO</vt:lpstr>
      <vt:lpstr>Name</vt:lpstr>
      <vt:lpstr>PrO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Tesche</dc:creator>
  <cp:lastModifiedBy>Carolina Restrepo</cp:lastModifiedBy>
  <cp:lastPrinted>2012-09-14T18:39:03Z</cp:lastPrinted>
  <dcterms:created xsi:type="dcterms:W3CDTF">2010-09-20T18:37:26Z</dcterms:created>
  <dcterms:modified xsi:type="dcterms:W3CDTF">2024-08-08T19:12:37Z</dcterms:modified>
</cp:coreProperties>
</file>